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0490" windowHeight="7755" tabRatio="754" activeTab="1"/>
  </bookViews>
  <sheets>
    <sheet name="Legend" sheetId="10" r:id="rId1"/>
    <sheet name="Schedule Per Participant (new)" sheetId="22" r:id="rId2"/>
    <sheet name="Supervisor" sheetId="25" state="hidden" r:id="rId3"/>
    <sheet name="Sheet4" sheetId="23" state="hidden" r:id="rId4"/>
    <sheet name="Sheet1" sheetId="24" state="hidden" r:id="rId5"/>
  </sheets>
  <externalReferences>
    <externalReference r:id="rId6"/>
    <externalReference r:id="rId7"/>
  </externalReferences>
  <definedNames>
    <definedName name="_xlnm._FilterDatabase" localSheetId="0" hidden="1">Legend!$C$5:$C$79</definedName>
    <definedName name="_xlnm._FilterDatabase" localSheetId="1" hidden="1">'Schedule Per Participant (new)'!$A$4:$L$292</definedName>
    <definedName name="_xlnm._FilterDatabase" localSheetId="3" hidden="1">Sheet4!$B$1:$G$275</definedName>
    <definedName name="Assets">[1]Sheet4!$A$2:$A$9</definedName>
    <definedName name="FOREX">'[2]Resource Plan (2)'!$H$120</definedName>
    <definedName name="Level_2" localSheetId="1">#REF!</definedName>
    <definedName name="Level_2" localSheetId="3">#REF!</definedName>
    <definedName name="Level_2">#REF!</definedName>
    <definedName name="n" localSheetId="3">#REF!</definedName>
    <definedName name="n">#REF!</definedName>
    <definedName name="Peran" localSheetId="1">#REF!</definedName>
    <definedName name="Peran" localSheetId="3">#REF!</definedName>
    <definedName name="Peran">#REF!</definedName>
    <definedName name="_xlnm.Print_Titles" localSheetId="1">'Schedule Per Participant (new)'!$1:$4</definedName>
  </definedNames>
  <calcPr calcId="152511"/>
</workbook>
</file>

<file path=xl/calcChain.xml><?xml version="1.0" encoding="utf-8"?>
<calcChain xmlns="http://schemas.openxmlformats.org/spreadsheetml/2006/main">
  <c r="G48" i="23"/>
  <c r="G65"/>
  <c r="G80"/>
  <c r="G84"/>
  <c r="G86"/>
  <c r="G91"/>
  <c r="G99"/>
  <c r="G103"/>
  <c r="G104"/>
  <c r="G107"/>
  <c r="G117"/>
  <c r="G123"/>
  <c r="G131"/>
  <c r="G137"/>
  <c r="G138"/>
  <c r="G144"/>
  <c r="G145"/>
  <c r="G159"/>
  <c r="G161"/>
  <c r="G164"/>
  <c r="G179"/>
  <c r="G184"/>
  <c r="G190"/>
  <c r="G193"/>
  <c r="G198"/>
  <c r="G218"/>
  <c r="G233"/>
  <c r="G234"/>
  <c r="G235"/>
  <c r="G237"/>
  <c r="G242"/>
  <c r="G243"/>
  <c r="G247"/>
  <c r="G262"/>
  <c r="G264"/>
  <c r="G266"/>
  <c r="G272"/>
</calcChain>
</file>

<file path=xl/sharedStrings.xml><?xml version="1.0" encoding="utf-8"?>
<sst xmlns="http://schemas.openxmlformats.org/spreadsheetml/2006/main" count="4072" uniqueCount="1106">
  <si>
    <t>SAP NAV</t>
  </si>
  <si>
    <t>Name</t>
  </si>
  <si>
    <t>Gender</t>
  </si>
  <si>
    <t>FI OV</t>
  </si>
  <si>
    <t>FI AP B</t>
  </si>
  <si>
    <t>FI AR B</t>
  </si>
  <si>
    <t>FI TR</t>
  </si>
  <si>
    <t>FI FA</t>
  </si>
  <si>
    <t>FI SC</t>
  </si>
  <si>
    <t>FI PC</t>
  </si>
  <si>
    <t>FI TX</t>
  </si>
  <si>
    <t>FI MR Parts</t>
  </si>
  <si>
    <t>FI MR Service</t>
  </si>
  <si>
    <t>FI CM</t>
  </si>
  <si>
    <t>FI P&amp;C</t>
  </si>
  <si>
    <t>CS OV</t>
  </si>
  <si>
    <t>CS AM</t>
  </si>
  <si>
    <t>CS MS</t>
  </si>
  <si>
    <t>CS ADV</t>
  </si>
  <si>
    <t>CS QUOT</t>
  </si>
  <si>
    <t>CS CRC</t>
  </si>
  <si>
    <t>CS PDI</t>
  </si>
  <si>
    <t>CS PLAN</t>
  </si>
  <si>
    <t>CS EXEC</t>
  </si>
  <si>
    <t>CS WRTY</t>
  </si>
  <si>
    <t>SM OV</t>
  </si>
  <si>
    <t>CMD OV</t>
  </si>
  <si>
    <t>PRICE</t>
  </si>
  <si>
    <t>ACTIVITY</t>
  </si>
  <si>
    <t>CIM</t>
  </si>
  <si>
    <t>OPPORTUNITY</t>
  </si>
  <si>
    <t>PQM</t>
  </si>
  <si>
    <t>PSO</t>
  </si>
  <si>
    <t>PSR</t>
  </si>
  <si>
    <t>INVOICE</t>
  </si>
  <si>
    <t>IM</t>
  </si>
  <si>
    <t>ITR3A IMPLEMENTATION PROJECT</t>
  </si>
  <si>
    <t>Name of Class</t>
  </si>
  <si>
    <t>Legend:</t>
  </si>
  <si>
    <t>FI AP</t>
  </si>
  <si>
    <t>Finance</t>
  </si>
  <si>
    <t>Customer Support</t>
  </si>
  <si>
    <t>FI AR</t>
  </si>
  <si>
    <t>Supply Chain</t>
  </si>
  <si>
    <t>Sales &amp; Marketing</t>
  </si>
  <si>
    <t>FI TX TUS</t>
  </si>
  <si>
    <t>Class Description</t>
  </si>
  <si>
    <t>FI001 Financial Overview</t>
  </si>
  <si>
    <t>FI002 Account Payable</t>
  </si>
  <si>
    <t>FI003 Account Payable - Branch</t>
  </si>
  <si>
    <t>FI004 Account Receivable</t>
  </si>
  <si>
    <t>FI005 Account Receivable - Branch</t>
  </si>
  <si>
    <t>FI006 Treasury</t>
  </si>
  <si>
    <t>FI007 Fixed Asset</t>
  </si>
  <si>
    <t>FI008 Service Costing</t>
  </si>
  <si>
    <t>FI009 Parts Costing</t>
  </si>
  <si>
    <t>FI010 Tax Accounting - TU</t>
  </si>
  <si>
    <t>FI011 Tax Accounting  - TUS</t>
  </si>
  <si>
    <t>FI012 Finance Management Reporting - Parts</t>
  </si>
  <si>
    <t>FI013 Finance Management Reporting - Service</t>
  </si>
  <si>
    <t>FI014 Credit Management</t>
  </si>
  <si>
    <t>FI015 Period &amp; Closing</t>
  </si>
  <si>
    <t>SC001 Master Data Management - Parts Master</t>
  </si>
  <si>
    <t>SC002 Master Data Management - BoM</t>
  </si>
  <si>
    <t>SC003 Master Data Management - Parts Replacement &amp; Cross Reference</t>
  </si>
  <si>
    <t>SC004 Master Data Management - PIR</t>
  </si>
  <si>
    <t>SC005 Master Data Management - Condition Record</t>
  </si>
  <si>
    <t>SC006 Master Data Management - Source List</t>
  </si>
  <si>
    <t>SC007 Demand Planning Management - AMT</t>
  </si>
  <si>
    <t>SC008 Demand Planning Management - Manual Forecast</t>
  </si>
  <si>
    <t>SC009 Demand Planning Management - Component</t>
  </si>
  <si>
    <t>SC010 Demand Planning Management - Approval</t>
  </si>
  <si>
    <t>SC011 PR Management - Parts</t>
  </si>
  <si>
    <t>SC012 PR Management - Service</t>
  </si>
  <si>
    <t>SC013 PR Approval Management</t>
  </si>
  <si>
    <t>SC014 PO Management - CAT</t>
  </si>
  <si>
    <t>SC015 PO Management - Non CAT</t>
  </si>
  <si>
    <t>SC016 PO Management - Internal</t>
  </si>
  <si>
    <t>SC017 PO Approval Management</t>
  </si>
  <si>
    <t>SC018 STO Management (interbranch &amp; Intercompany)</t>
  </si>
  <si>
    <t>SC019 Warehouse - Manage Master Data</t>
  </si>
  <si>
    <t>SC020 Warehouse - Goods Receipt</t>
  </si>
  <si>
    <t>SC021 Warehouse - Inventory Adjustment</t>
  </si>
  <si>
    <t>SC022 Warehouse - Daily &amp; Annual Stock Take</t>
  </si>
  <si>
    <t>SC023 Return to Vendor Management</t>
  </si>
  <si>
    <t>SC024 Manage Core credit request</t>
  </si>
  <si>
    <t>SC025 Review Core credit request</t>
  </si>
  <si>
    <t>SC026 Warehouse - Manage Outboud delivery &amp; Goods Issue</t>
  </si>
  <si>
    <t>SC027 Shipment Management</t>
  </si>
  <si>
    <t>SC028 Manage Claim for Forwarder  / Insurance</t>
  </si>
  <si>
    <t>SC029 Management Reporting</t>
  </si>
  <si>
    <t>CS001 Customer Support Overview</t>
  </si>
  <si>
    <t>CS003 Asset Management</t>
  </si>
  <si>
    <t>CS004 Maintenance Strategy</t>
  </si>
  <si>
    <t>CS005 Advice</t>
  </si>
  <si>
    <t>CS006 Quotation</t>
  </si>
  <si>
    <t>CS007 CRC</t>
  </si>
  <si>
    <t>CS008 PDI</t>
  </si>
  <si>
    <t>CS009 WO Planning and Scheduling</t>
  </si>
  <si>
    <t>CS010 WO Execution and Completion</t>
  </si>
  <si>
    <t>CS011 Warranty</t>
  </si>
  <si>
    <t>SM001 Sales &amp; Marketing Overview</t>
  </si>
  <si>
    <t>SM002 Customer Master Overview</t>
  </si>
  <si>
    <t>SM003 Price Settings for Parts &amp; Service</t>
  </si>
  <si>
    <t>SM004 Activity Management</t>
  </si>
  <si>
    <t>SM005 Competetitive Information Management</t>
  </si>
  <si>
    <t>SM006 Opportunity Management</t>
  </si>
  <si>
    <t>SM007 Parts Quotation Management</t>
  </si>
  <si>
    <t>SM008 Parts Sales Order</t>
  </si>
  <si>
    <t>SM009 Parts Sales Return</t>
  </si>
  <si>
    <t>SM010 Invoice &amp; Billing for Parts &amp; Service</t>
  </si>
  <si>
    <t>SM011 Incentive Management</t>
  </si>
  <si>
    <t>TRAINING SCHEDULE</t>
  </si>
  <si>
    <t>Job Position</t>
  </si>
  <si>
    <t>Area</t>
  </si>
  <si>
    <t>Branch</t>
  </si>
  <si>
    <t>Begin Date</t>
  </si>
  <si>
    <t>Begin Time</t>
  </si>
  <si>
    <t>Finish Time</t>
  </si>
  <si>
    <t>Finish Date</t>
  </si>
  <si>
    <t>Sr. Specialist Service Operation</t>
  </si>
  <si>
    <t>Tembagapura</t>
  </si>
  <si>
    <t>HO Tembagapura</t>
  </si>
  <si>
    <t>Female</t>
  </si>
  <si>
    <t>Analyst Service Account</t>
  </si>
  <si>
    <t>Specialist Strategy</t>
  </si>
  <si>
    <t>Male</t>
  </si>
  <si>
    <t>Specialist Equipment Health</t>
  </si>
  <si>
    <t>CSU Grassberg</t>
  </si>
  <si>
    <t>Senior Analyst Planning</t>
  </si>
  <si>
    <t>CSU Underground</t>
  </si>
  <si>
    <t>Specialist Warranty</t>
  </si>
  <si>
    <t>Service Support Supervisor</t>
  </si>
  <si>
    <t>Specialist Service Operation</t>
  </si>
  <si>
    <t>Kuala Kencana</t>
  </si>
  <si>
    <t>Specialist Service Account</t>
  </si>
  <si>
    <t>Sr. Analyst Service Account</t>
  </si>
  <si>
    <t>Senior Supervisor Service</t>
  </si>
  <si>
    <t>Supervisor Service</t>
  </si>
  <si>
    <t>Foreman Service</t>
  </si>
  <si>
    <t>Spec. Service Account</t>
  </si>
  <si>
    <t>Southern Sumatera</t>
  </si>
  <si>
    <t>Palembang</t>
  </si>
  <si>
    <t xml:space="preserve">Sr. Analyst Service Operations </t>
  </si>
  <si>
    <t>Service Operations Analyst</t>
  </si>
  <si>
    <t>Pekanbaru</t>
  </si>
  <si>
    <t>Southern Kalimantan</t>
  </si>
  <si>
    <t>HO Southern</t>
  </si>
  <si>
    <t>Senior Analyst Strategy</t>
  </si>
  <si>
    <t>Equipment Management Supervisor</t>
  </si>
  <si>
    <t>Tanjung</t>
  </si>
  <si>
    <t>Batu Kajang</t>
  </si>
  <si>
    <t>Analyst Service Operation</t>
  </si>
  <si>
    <t>Senior Analyst Service Operation</t>
  </si>
  <si>
    <t>Banjarmasin</t>
  </si>
  <si>
    <t>Batu Licin</t>
  </si>
  <si>
    <t>Senior Analyst Service Account</t>
  </si>
  <si>
    <t>Senior Analyst Service Acoount</t>
  </si>
  <si>
    <t>Pontianak</t>
  </si>
  <si>
    <t>Senior Specialist Warranty</t>
  </si>
  <si>
    <t>Senior Analyst Warranty</t>
  </si>
  <si>
    <t>Analyst Technical Communicator</t>
  </si>
  <si>
    <t>Pangkalan Bun</t>
  </si>
  <si>
    <t>Northern Sumatera</t>
  </si>
  <si>
    <t xml:space="preserve">Specialist warranty </t>
  </si>
  <si>
    <t>Sr Analyst Service Account</t>
  </si>
  <si>
    <t>Medan</t>
  </si>
  <si>
    <t xml:space="preserve">Analyst Service Account  </t>
  </si>
  <si>
    <t>Martabe</t>
  </si>
  <si>
    <t>Padang</t>
  </si>
  <si>
    <t>Northern Kalimantan</t>
  </si>
  <si>
    <t>Samarinda</t>
  </si>
  <si>
    <t>Analyst Warranty</t>
  </si>
  <si>
    <t>Separi</t>
  </si>
  <si>
    <t>Sangatta</t>
  </si>
  <si>
    <t>Equipment Management</t>
  </si>
  <si>
    <t>Gunung Bayan</t>
  </si>
  <si>
    <t>Balikpapan</t>
  </si>
  <si>
    <t>Tarakan</t>
  </si>
  <si>
    <t>HO Northern</t>
  </si>
  <si>
    <t>Sr. Specialist Planning</t>
  </si>
  <si>
    <t>Tj. Redeb-Berau</t>
  </si>
  <si>
    <t>Service Accounts Analyst</t>
  </si>
  <si>
    <t>Batakan</t>
  </si>
  <si>
    <t>Parts Supervisor</t>
  </si>
  <si>
    <t>Parts Sr. Analyst</t>
  </si>
  <si>
    <t>Analyst service operation</t>
  </si>
  <si>
    <t>East Java</t>
  </si>
  <si>
    <t>Surabaya</t>
  </si>
  <si>
    <t>Sr. analyst service account</t>
  </si>
  <si>
    <t>Service Support</t>
  </si>
  <si>
    <t>West Java</t>
  </si>
  <si>
    <t>BSD</t>
  </si>
  <si>
    <t>Event Planner</t>
  </si>
  <si>
    <t>Service Operation</t>
  </si>
  <si>
    <t>Senior Analyst Service Accounts</t>
  </si>
  <si>
    <t>EIA</t>
  </si>
  <si>
    <t>Manado</t>
  </si>
  <si>
    <t>Assistant Service Accounts</t>
  </si>
  <si>
    <t>Ternate</t>
  </si>
  <si>
    <t>Analyst Service Accounts</t>
  </si>
  <si>
    <t>Sorong</t>
  </si>
  <si>
    <t>Jayapura</t>
  </si>
  <si>
    <t>Analyst Service Operations</t>
  </si>
  <si>
    <t>Merauke</t>
  </si>
  <si>
    <t>Makassar</t>
  </si>
  <si>
    <t>Kendari</t>
  </si>
  <si>
    <t>Ambon</t>
  </si>
  <si>
    <t>Manager Service Operations</t>
  </si>
  <si>
    <t>Soroako</t>
  </si>
  <si>
    <t>CRC</t>
  </si>
  <si>
    <t>CRC Balikpapan</t>
  </si>
  <si>
    <t>Supervisor EM</t>
  </si>
  <si>
    <t>Batu Hijau</t>
  </si>
  <si>
    <t>Senior Specialist Service Operation</t>
  </si>
  <si>
    <t>Senior Analyst Tech Com</t>
  </si>
  <si>
    <t>Customer Service Sr.Supervisor</t>
  </si>
  <si>
    <t>Supervisor Parts</t>
  </si>
  <si>
    <t>Counterman</t>
  </si>
  <si>
    <t>ISR</t>
  </si>
  <si>
    <t>Bandar Lampung</t>
  </si>
  <si>
    <t>PSSR</t>
  </si>
  <si>
    <t>Bengkulu</t>
  </si>
  <si>
    <t>PS Sales Support Analyst</t>
  </si>
  <si>
    <t>Sales Admin</t>
  </si>
  <si>
    <t>Parts Operation Foreman</t>
  </si>
  <si>
    <t>Parts Analyst</t>
  </si>
  <si>
    <t>Sales Supervisor</t>
  </si>
  <si>
    <t>Sales Support PS</t>
  </si>
  <si>
    <t>PS Sales Leader</t>
  </si>
  <si>
    <t>Senior PSSE</t>
  </si>
  <si>
    <t>Area Sales Support</t>
  </si>
  <si>
    <t>Senior PSSR</t>
  </si>
  <si>
    <t>Sr. Analyst Parts</t>
  </si>
  <si>
    <t>Counter Leader</t>
  </si>
  <si>
    <t>Senior analyst part</t>
  </si>
  <si>
    <t>Cirebon</t>
  </si>
  <si>
    <t>Batam</t>
  </si>
  <si>
    <t>Cilegon</t>
  </si>
  <si>
    <t>Sales Support</t>
  </si>
  <si>
    <t>Sales Manager</t>
  </si>
  <si>
    <t> Parts Operation</t>
  </si>
  <si>
    <t>Specialist Opportunity Development</t>
  </si>
  <si>
    <t>HO East Ind.</t>
  </si>
  <si>
    <t>Sales Executive</t>
  </si>
  <si>
    <t>Senior Analyst Parts Operation</t>
  </si>
  <si>
    <t>Analyst Parts Operation</t>
  </si>
  <si>
    <t>Data Management Specialist</t>
  </si>
  <si>
    <t>Data Management Analyst</t>
  </si>
  <si>
    <t>Opportunity Dev &amp; Deployment Specialist</t>
  </si>
  <si>
    <t>Supplier Interface &amp; Pricing Specialist</t>
  </si>
  <si>
    <t>Customer Service Senior Analyst</t>
  </si>
  <si>
    <t>TUS</t>
  </si>
  <si>
    <t>Parts Specialist</t>
  </si>
  <si>
    <t>Storeman</t>
  </si>
  <si>
    <t>Parts Operation Supervisor</t>
  </si>
  <si>
    <t>Warehouseman</t>
  </si>
  <si>
    <t>Senior Analyst Purchasing (HCSS)</t>
  </si>
  <si>
    <t>Parts Coordinator</t>
  </si>
  <si>
    <t>Office Operation Analyst</t>
  </si>
  <si>
    <t>Office Operation Assistant</t>
  </si>
  <si>
    <t>Senior Analyst Parts</t>
  </si>
  <si>
    <t>Office Operation</t>
  </si>
  <si>
    <t>Specialist Part Operation</t>
  </si>
  <si>
    <t>Warehouse Coordinator</t>
  </si>
  <si>
    <t>Part Advisor</t>
  </si>
  <si>
    <t>General Admin</t>
  </si>
  <si>
    <t>Warehouse Foreman</t>
  </si>
  <si>
    <t>Foreman Parts Operation</t>
  </si>
  <si>
    <t>Supervisor Parts Operation</t>
  </si>
  <si>
    <t xml:space="preserve">Purchasing Coordinator </t>
  </si>
  <si>
    <t>Parts supervisor</t>
  </si>
  <si>
    <t>Office Operation Supervisor</t>
  </si>
  <si>
    <t>Clerk, Purchasing Representative  Trade</t>
  </si>
  <si>
    <t>Office Operation Senior Analyst</t>
  </si>
  <si>
    <t>Purchase Analyst</t>
  </si>
  <si>
    <t>Senior Analyst Part</t>
  </si>
  <si>
    <t>General Administration Officer</t>
  </si>
  <si>
    <t>Specialist Counter Operation</t>
  </si>
  <si>
    <t>Senior Specialist Demand Planning</t>
  </si>
  <si>
    <t>Specialist Supply Planning</t>
  </si>
  <si>
    <t>Senior Specialist Parts Inventory Non CAT</t>
  </si>
  <si>
    <t>Senior Analyst Warehousing</t>
  </si>
  <si>
    <t>Category Senior Analyst</t>
  </si>
  <si>
    <t>Purchase Specialist</t>
  </si>
  <si>
    <t>Purchase Senior Analyst</t>
  </si>
  <si>
    <t>Clerk Purchasing</t>
  </si>
  <si>
    <t>Accounts Executive</t>
  </si>
  <si>
    <t>Leonardo Pomantow</t>
  </si>
  <si>
    <t>Accounting Sr.Specialist</t>
  </si>
  <si>
    <t>Lidia Liud</t>
  </si>
  <si>
    <t>Accounting Specialist</t>
  </si>
  <si>
    <t>AR Coordinator</t>
  </si>
  <si>
    <t>Yudhistira</t>
  </si>
  <si>
    <t>Sr. Finance Analyst</t>
  </si>
  <si>
    <t>Bagus Ardianto</t>
  </si>
  <si>
    <t>Accounting Supervisor</t>
  </si>
  <si>
    <t>Titi Fristia</t>
  </si>
  <si>
    <t>Analyst Accounting</t>
  </si>
  <si>
    <t>Eka Mellyani</t>
  </si>
  <si>
    <t>Rina Rohana</t>
  </si>
  <si>
    <t>Senior Analyst Accounting</t>
  </si>
  <si>
    <t>Doddy Agung Cahyono</t>
  </si>
  <si>
    <t>Akhmar Walesa</t>
  </si>
  <si>
    <t>Senior Analyst Finance</t>
  </si>
  <si>
    <t>Astrid Fourlia L. Tobing</t>
  </si>
  <si>
    <t>Billian Noor</t>
  </si>
  <si>
    <t>Muhammad Afriansyah</t>
  </si>
  <si>
    <t>Finance Coordinator</t>
  </si>
  <si>
    <t>Finance Supervisor</t>
  </si>
  <si>
    <t>Gunawan Nur</t>
  </si>
  <si>
    <t>Finance Analyst</t>
  </si>
  <si>
    <t>Jefta Hendrik R.</t>
  </si>
  <si>
    <t>Accounting Spv.</t>
  </si>
  <si>
    <t>As'ad Nawawi</t>
  </si>
  <si>
    <t>Finance Spv.</t>
  </si>
  <si>
    <t>Muhammad Rafiuddin</t>
  </si>
  <si>
    <t>Defrianto V. Mantong</t>
  </si>
  <si>
    <t>Mochamad Fauzi Farid</t>
  </si>
  <si>
    <t>Specialist -  AR &amp; AP Accounting</t>
  </si>
  <si>
    <t>Analyst - Cash Management</t>
  </si>
  <si>
    <t>Analyst - Tax Operation</t>
  </si>
  <si>
    <t>Analyst - Master Data &amp; Prod. Cost.</t>
  </si>
  <si>
    <t>Dony J</t>
  </si>
  <si>
    <t>Analyst Finance</t>
  </si>
  <si>
    <t>Sales Funnel Specialist</t>
  </si>
  <si>
    <t>Business System Specialist</t>
  </si>
  <si>
    <t>SC MDM PM</t>
  </si>
  <si>
    <t>SC MDM BOM</t>
  </si>
  <si>
    <t>SC MDM PR&amp;CR</t>
  </si>
  <si>
    <t>SC MDM PIR</t>
  </si>
  <si>
    <t>SC MDM Cond. Rec</t>
  </si>
  <si>
    <t>SC MDM SL</t>
  </si>
  <si>
    <t>SC DPM AMT</t>
  </si>
  <si>
    <t>SC DPM MF</t>
  </si>
  <si>
    <t>SC DPM Comp.</t>
  </si>
  <si>
    <t>SC DPM App</t>
  </si>
  <si>
    <t>SC PRM Parts</t>
  </si>
  <si>
    <t>SC PRM Svc</t>
  </si>
  <si>
    <t>SC PR App Mgt</t>
  </si>
  <si>
    <t>SC PO Mgt CAT</t>
  </si>
  <si>
    <t>SC PO Mgt Non CAT</t>
  </si>
  <si>
    <t>SC PO Mgt Int</t>
  </si>
  <si>
    <t xml:space="preserve">SC STO </t>
  </si>
  <si>
    <t>SC WH MMD</t>
  </si>
  <si>
    <t>SC WH GR</t>
  </si>
  <si>
    <t>SC WH IA</t>
  </si>
  <si>
    <t>SC WH Daily &amp; AST</t>
  </si>
  <si>
    <t>SC Return to VM</t>
  </si>
  <si>
    <t>SC Manage CCR</t>
  </si>
  <si>
    <t>SC Review CCR</t>
  </si>
  <si>
    <t>SC WH Manage OD &amp; GI</t>
  </si>
  <si>
    <t>SC Shipment</t>
  </si>
  <si>
    <t>SC Manage Claim</t>
  </si>
  <si>
    <t>SC Mgt Rep</t>
  </si>
  <si>
    <t xml:space="preserve">SC PO App Mgt </t>
  </si>
  <si>
    <t>Elisabeth Simanjuntak</t>
  </si>
  <si>
    <t>Gigih Ananto</t>
  </si>
  <si>
    <t>HO</t>
  </si>
  <si>
    <t>Mia Amelia</t>
  </si>
  <si>
    <t>Eko Yanuarto</t>
  </si>
  <si>
    <t>Hendra Octavianus Mendome</t>
  </si>
  <si>
    <t>Yudi Zakariya</t>
  </si>
  <si>
    <t>Senior Analyst Service Operations</t>
  </si>
  <si>
    <t>Ade Candra</t>
  </si>
  <si>
    <t>Hary Wardi Kristian</t>
  </si>
  <si>
    <t>Analyst warranty</t>
  </si>
  <si>
    <t>Faried Fuzihary</t>
  </si>
  <si>
    <t>Yuditha Natanda Apriliani</t>
  </si>
  <si>
    <t>Sr. Analyst - Service Support</t>
  </si>
  <si>
    <t>Dwi Iswahyudi</t>
  </si>
  <si>
    <t>Andri Putrantomo</t>
  </si>
  <si>
    <t>Executive, Parts</t>
  </si>
  <si>
    <t>Sanga-Sanga</t>
  </si>
  <si>
    <t>Tony Seow</t>
  </si>
  <si>
    <t>Manager Account</t>
  </si>
  <si>
    <t>Countermen</t>
  </si>
  <si>
    <t>Kemas Triseptheo</t>
  </si>
  <si>
    <t>Bangka Belitung</t>
  </si>
  <si>
    <t>Part Operation Supervisor</t>
  </si>
  <si>
    <t>Senior Executive, Parts</t>
  </si>
  <si>
    <t>SN</t>
  </si>
  <si>
    <t>Asgap Bin Ali</t>
  </si>
  <si>
    <t>Mataram</t>
  </si>
  <si>
    <t>SAP001 SAP Navigation ECC</t>
  </si>
  <si>
    <t>SAP NAV ECC</t>
  </si>
  <si>
    <t>SAP NAV CRM</t>
  </si>
  <si>
    <t>SOFT SKILL</t>
  </si>
  <si>
    <t>SK001 Soft Skill Training</t>
  </si>
  <si>
    <t>SAP NAV CRM + Fiori</t>
  </si>
  <si>
    <t>SAP NAV ECC + Fiori</t>
  </si>
  <si>
    <t>Yenny Marantudo Caroline Chrishanti</t>
  </si>
  <si>
    <t>Trakindo Comment Center</t>
  </si>
  <si>
    <t>FI CCM</t>
  </si>
  <si>
    <t>FI016 CAT Claim Monitoring</t>
  </si>
  <si>
    <t>Muhammad Giffari Zaka</t>
  </si>
  <si>
    <t>Head Office</t>
  </si>
  <si>
    <t>Analyst - AR &amp; AP Accounting</t>
  </si>
  <si>
    <t xml:space="preserve">Riska Aditya Larasati </t>
  </si>
  <si>
    <t>Ani Atiah Larasati</t>
  </si>
  <si>
    <t xml:space="preserve">Syamthia Runiasari </t>
  </si>
  <si>
    <t>Sr. Analyst - AR &amp; AP Accounting</t>
  </si>
  <si>
    <t xml:space="preserve">Avanto Gardono </t>
  </si>
  <si>
    <t>Manager - Credit Management</t>
  </si>
  <si>
    <t xml:space="preserve">Seno Twin Setyanto </t>
  </si>
  <si>
    <t>Analyst - Credit Management</t>
  </si>
  <si>
    <t xml:space="preserve">Muhammad Esa Praditia </t>
  </si>
  <si>
    <t>Specialist - Contract Performance</t>
  </si>
  <si>
    <t>Dayang Kardina Lubis</t>
  </si>
  <si>
    <t>Specialist - Master Data &amp; Prod. Cost.</t>
  </si>
  <si>
    <t>Ragil Prasetyo</t>
  </si>
  <si>
    <t>FI Contract</t>
  </si>
  <si>
    <t>Riska Fitriastuti</t>
  </si>
  <si>
    <t xml:space="preserve">Indra Jaya </t>
  </si>
  <si>
    <t>Supplier Interface &amp; Pricing Manager</t>
  </si>
  <si>
    <t>FI017 Contract Management</t>
  </si>
  <si>
    <t>CS MMD Service</t>
  </si>
  <si>
    <t>CS MMD Equipment</t>
  </si>
  <si>
    <t xml:space="preserve">SAP002 SAP Navigation CRM </t>
  </si>
  <si>
    <t>Specialist - Cust. Interaction &amp; Insight</t>
  </si>
  <si>
    <t>SAP003 SAP Navigation CRM + Fiori</t>
  </si>
  <si>
    <t xml:space="preserve">FI TR </t>
  </si>
  <si>
    <t>SAP004 SAP Navigation ECC + Fiori</t>
  </si>
  <si>
    <t>CS002 Maintain Master Data - Service</t>
  </si>
  <si>
    <t xml:space="preserve">CS012 Maintain Master Data - Equipment </t>
  </si>
  <si>
    <t>Specialist Contract</t>
  </si>
  <si>
    <t>Martina Dwi Rahayu</t>
  </si>
  <si>
    <t>Senior Analyst - Component Allocation</t>
  </si>
  <si>
    <t>Email</t>
  </si>
  <si>
    <t>Function</t>
  </si>
  <si>
    <t>Title</t>
  </si>
  <si>
    <t>email</t>
  </si>
  <si>
    <t>CN</t>
  </si>
  <si>
    <t>Purchasing Representative - Trading</t>
  </si>
  <si>
    <t>tras.buana@trakindo.co.id</t>
  </si>
  <si>
    <t>Product Support</t>
  </si>
  <si>
    <t>herry.susanto@trakindo.co.id</t>
  </si>
  <si>
    <t>sudirman1@fmi.com         </t>
  </si>
  <si>
    <t>SC (Parts): WH, Storeman, Tool Keeper, Parts Analyst</t>
  </si>
  <si>
    <t xml:space="preserve">Specialist - Cust. Interaction &amp; Insight </t>
  </si>
  <si>
    <t>Purchasing Representative  - Trading</t>
  </si>
  <si>
    <t>chandra.ariska@trakindo.co.id</t>
  </si>
  <si>
    <t>TBA</t>
  </si>
  <si>
    <t>august.trianto@trakindo.co.id</t>
  </si>
  <si>
    <t>vensi.marsanta@trakindo.co.id</t>
  </si>
  <si>
    <t>merry.laatung@trakindo.co.id</t>
  </si>
  <si>
    <t>Senior Supervisor</t>
  </si>
  <si>
    <t>elisa.gunawan@trakindo.co.id</t>
  </si>
  <si>
    <t>desmarita.hasibuan@trakindo.co.id</t>
  </si>
  <si>
    <t>nsutarjo@fmi.com</t>
  </si>
  <si>
    <t>mahmuda.batubara@trakindo.co.id</t>
  </si>
  <si>
    <t>Parts Counter/Counterman</t>
  </si>
  <si>
    <t>muhammad.simbolon@trakindo.co.id</t>
  </si>
  <si>
    <t>asgap.ali@trakindo.co.id</t>
  </si>
  <si>
    <t>rokhim@trakindo.co.id</t>
  </si>
  <si>
    <t>jusmawati@trakindo.co.id</t>
  </si>
  <si>
    <t>Customer Support SCC</t>
  </si>
  <si>
    <t>Sales</t>
  </si>
  <si>
    <t>muhamad.joezeno@trakindo.co.id</t>
  </si>
  <si>
    <t>Purchasing Representative - Trading &amp; Non-Trading</t>
  </si>
  <si>
    <t>acnes.kaltim@trakindo.co.id</t>
  </si>
  <si>
    <t>Specialist</t>
  </si>
  <si>
    <t>arif.prasetyo@trakindo.co.id</t>
  </si>
  <si>
    <t>00016786</t>
  </si>
  <si>
    <t>10176</t>
  </si>
  <si>
    <t>anwarst@trakindo.co.id</t>
  </si>
  <si>
    <t>10211</t>
  </si>
  <si>
    <t>tihara.setianingrum@trakindo.co.id</t>
  </si>
  <si>
    <t>10216</t>
  </si>
  <si>
    <t>titik.nugraheni@trakindo.co.id</t>
  </si>
  <si>
    <t>10385</t>
  </si>
  <si>
    <t> mersi.indriani@trakindo.co.id</t>
  </si>
  <si>
    <t>0812-7401-180</t>
  </si>
  <si>
    <t>10399</t>
  </si>
  <si>
    <t>tika.kusumawati@trakindo.co.id</t>
  </si>
  <si>
    <t>10541</t>
  </si>
  <si>
    <t>srompas@fmi.com</t>
  </si>
  <si>
    <t>(0901) 438114 atau 08124007786</t>
  </si>
  <si>
    <t>10564</t>
  </si>
  <si>
    <t>yudhistira@trakindo.co.id</t>
  </si>
  <si>
    <t>0811-7318-779</t>
  </si>
  <si>
    <t>10695</t>
  </si>
  <si>
    <t>raditama@fmi.com</t>
  </si>
  <si>
    <t>(0901)438183 atau 0811491080</t>
  </si>
  <si>
    <t>10701</t>
  </si>
  <si>
    <t>akhmar.walessa@trakindo.co.id</t>
  </si>
  <si>
    <t>10816</t>
  </si>
  <si>
    <t>Product Support Marketing</t>
  </si>
  <si>
    <t>sylvia.hilda@trakindo.co.id</t>
  </si>
  <si>
    <t>11059</t>
  </si>
  <si>
    <t>arahman5@fmi.com</t>
  </si>
  <si>
    <t>(0901)438133</t>
  </si>
  <si>
    <t>11188</t>
  </si>
  <si>
    <t>djahrani@trakindo.co.id</t>
  </si>
  <si>
    <t>11220</t>
  </si>
  <si>
    <t>muhammad.yaqin@trakindo.co.id</t>
  </si>
  <si>
    <t>11287</t>
  </si>
  <si>
    <t>patriyani@trakindo.co.id</t>
  </si>
  <si>
    <t>11300</t>
  </si>
  <si>
    <t>rrisi@fmi.com</t>
  </si>
  <si>
    <t>5438123 atau 085342412830</t>
  </si>
  <si>
    <t>11571</t>
  </si>
  <si>
    <t>elisabeth.simanjuntak@trakindo.co.id</t>
  </si>
  <si>
    <t>11575</t>
  </si>
  <si>
    <t>widodo.wibawa@trakindo.co.id</t>
  </si>
  <si>
    <t>11800</t>
  </si>
  <si>
    <t>adi.nugroho@trakindo.co.id</t>
  </si>
  <si>
    <t>11806</t>
  </si>
  <si>
    <t>irvina.mamuaya@trakindo.co.id</t>
  </si>
  <si>
    <t>11834</t>
  </si>
  <si>
    <t>mrerung@fmi.com</t>
  </si>
  <si>
    <t>5448347 atau 08124044394</t>
  </si>
  <si>
    <t>11919</t>
  </si>
  <si>
    <t>habibi.bachtiar@trakindo.co.id</t>
  </si>
  <si>
    <t>11988</t>
  </si>
  <si>
    <t>surya.setiawan@trakindo.co.id</t>
  </si>
  <si>
    <t>12070</t>
  </si>
  <si>
    <t>sujari@trakindo.co.id</t>
  </si>
  <si>
    <t>12095</t>
  </si>
  <si>
    <t>i.budiasa@trakindo.co.id</t>
  </si>
  <si>
    <t>12108</t>
  </si>
  <si>
    <t>lia.muliana@trakindo.co.id</t>
  </si>
  <si>
    <t>12648</t>
  </si>
  <si>
    <t>roby.thosuly@trakindo.co.id</t>
  </si>
  <si>
    <t>13014</t>
  </si>
  <si>
    <t>yulman.suriansyah@trakindo.co.id</t>
  </si>
  <si>
    <t>13132</t>
  </si>
  <si>
    <t>andy.hakim@trakindo.co.id</t>
  </si>
  <si>
    <t>13306</t>
  </si>
  <si>
    <t>ade.lekakutari@trakindo.co.id</t>
  </si>
  <si>
    <t>13388</t>
  </si>
  <si>
    <t>dparrang@fmi.com</t>
  </si>
  <si>
    <t>13483</t>
  </si>
  <si>
    <t>liza.zunimar@trakindo.co.id</t>
  </si>
  <si>
    <t>13806</t>
  </si>
  <si>
    <t>mantasiah@trakindo.co.id</t>
  </si>
  <si>
    <t>13821</t>
  </si>
  <si>
    <t>asaranga@fmi.com</t>
  </si>
  <si>
    <t>5468970 atau 085244830702</t>
  </si>
  <si>
    <t>14130</t>
  </si>
  <si>
    <t>iman.irawanto@trakindo.co.id</t>
  </si>
  <si>
    <t>14138</t>
  </si>
  <si>
    <t> gatot.nugroho@trakindo.co.id</t>
  </si>
  <si>
    <t> 0811147692</t>
  </si>
  <si>
    <t>14293</t>
  </si>
  <si>
    <t>muliono@trakindo.co.id</t>
  </si>
  <si>
    <t>0852-7013-1552</t>
  </si>
  <si>
    <t>14297</t>
  </si>
  <si>
    <t>fani.mulia@trakindo.co.id</t>
  </si>
  <si>
    <t>14418</t>
  </si>
  <si>
    <t>titi.fristia@trakindo.co.id</t>
  </si>
  <si>
    <t>14784</t>
  </si>
  <si>
    <t>jefta.rorong@trakindo.co.id</t>
  </si>
  <si>
    <t>14791</t>
  </si>
  <si>
    <t>dwi.sunarto@trakindo.co.id</t>
  </si>
  <si>
    <t>14852</t>
  </si>
  <si>
    <t>charles.gozali@trakindo.co.id</t>
  </si>
  <si>
    <t>14853</t>
  </si>
  <si>
    <t>14946</t>
  </si>
  <si>
    <t>IT Network Department</t>
  </si>
  <si>
    <t>buddy.jatnika@trakindo.co.id</t>
  </si>
  <si>
    <t>14999</t>
  </si>
  <si>
    <t>zulviyandi.dahril@trakindo.co.id</t>
  </si>
  <si>
    <t>15000</t>
  </si>
  <si>
    <t>rahadian.sukma@trakindo.co.id</t>
  </si>
  <si>
    <t>15016</t>
  </si>
  <si>
    <t>abdul.malik@trakindo.co.id</t>
  </si>
  <si>
    <t>15043</t>
  </si>
  <si>
    <t>riandi@trakindo.co.id</t>
  </si>
  <si>
    <t>0811-6605-589</t>
  </si>
  <si>
    <t>15053</t>
  </si>
  <si>
    <t>rifai.kandong@trakindo.co.id</t>
  </si>
  <si>
    <t>15059</t>
  </si>
  <si>
    <t>mambarur@fmi.com</t>
  </si>
  <si>
    <t>(0901)438184 atau 08114909990</t>
  </si>
  <si>
    <t>15161</t>
  </si>
  <si>
    <t>lliud@fmi.com</t>
  </si>
  <si>
    <t>(0901)438221 atau 0811490910</t>
  </si>
  <si>
    <t>15172</t>
  </si>
  <si>
    <t>fauzan.arief@trakindo.co.id</t>
  </si>
  <si>
    <t>15194</t>
  </si>
  <si>
    <t>mmaruf@fmi.com</t>
  </si>
  <si>
    <t>15301</t>
  </si>
  <si>
    <t>riezki.jingga@trakindo.co.id</t>
  </si>
  <si>
    <t>15435</t>
  </si>
  <si>
    <t>tri.pamularsih@trakindo.co.id</t>
  </si>
  <si>
    <t>15460</t>
  </si>
  <si>
    <t>nur.cholik@trakindo.co.id</t>
  </si>
  <si>
    <t>15495</t>
  </si>
  <si>
    <t> agus.nugroho@trakindo.co.id</t>
  </si>
  <si>
    <t>15496</t>
  </si>
  <si>
    <t>wahyu.handoko@trakindo.co.id</t>
  </si>
  <si>
    <t>15853</t>
  </si>
  <si>
    <t>lpomanto@fmi.com</t>
  </si>
  <si>
    <t>(0901)438223 atau 081240195788</t>
  </si>
  <si>
    <t>15932</t>
  </si>
  <si>
    <t>andri.kurniawan@trakindo.co.id</t>
  </si>
  <si>
    <t>15937</t>
  </si>
  <si>
    <t>mmassie@fmi.com</t>
  </si>
  <si>
    <t>(0901)468568</t>
  </si>
  <si>
    <t>16247</t>
  </si>
  <si>
    <t>yayan.erdiansyah@trakindo.co.id</t>
  </si>
  <si>
    <t>16677</t>
  </si>
  <si>
    <t>dodi.pardosi@trakindo.co.id</t>
  </si>
  <si>
    <t>16793</t>
  </si>
  <si>
    <t>allen.mumu@trakindo.co.id</t>
  </si>
  <si>
    <t>16837</t>
  </si>
  <si>
    <t>doddy.cahyono@trakindo.co.id</t>
  </si>
  <si>
    <t>16848</t>
  </si>
  <si>
    <t>lusia.azmi@trakindo.co.id</t>
  </si>
  <si>
    <t>17063</t>
  </si>
  <si>
    <t>ssannu@fmi.com</t>
  </si>
  <si>
    <t>17282</t>
  </si>
  <si>
    <t>mulyanto.syarif@trakindo.co.id</t>
  </si>
  <si>
    <t>0811-6176-611</t>
  </si>
  <si>
    <t>17838</t>
  </si>
  <si>
    <t>Muhammad.afriansyah@trakindo.co.id</t>
  </si>
  <si>
    <t>18526</t>
  </si>
  <si>
    <t>Billian.noor@trakindo.co.id</t>
  </si>
  <si>
    <t>18846</t>
  </si>
  <si>
    <t>maryanto@fmi.com</t>
  </si>
  <si>
    <t>(0901)438157 atau 08114912033</t>
  </si>
  <si>
    <t>19024</t>
  </si>
  <si>
    <t>septo.murdianto@trakindo.co.id</t>
  </si>
  <si>
    <t>19360</t>
  </si>
  <si>
    <t>sri.martinah@trakindo.co.id</t>
  </si>
  <si>
    <t>19614</t>
  </si>
  <si>
    <t>abang.irman@trakindo.co.id</t>
  </si>
  <si>
    <t>19628</t>
  </si>
  <si>
    <t>19632</t>
  </si>
  <si>
    <t>miftahul.asror@trakindo.co.id</t>
  </si>
  <si>
    <t>19633</t>
  </si>
  <si>
    <t>naily.wafa@trakindo.co.id</t>
  </si>
  <si>
    <t>19634</t>
  </si>
  <si>
    <t>rizaly.hady@trakindo.co.id</t>
  </si>
  <si>
    <t>19642</t>
  </si>
  <si>
    <t>sukarno.hidayat@trakindo.co.id</t>
  </si>
  <si>
    <t>19778</t>
  </si>
  <si>
    <t xml:space="preserve"> Sales Support Analyst</t>
  </si>
  <si>
    <t>diana.adriani@trakindo.co.id</t>
  </si>
  <si>
    <t>0819-9051-0101</t>
  </si>
  <si>
    <t>19963</t>
  </si>
  <si>
    <t>ifatul.khusnah@trakindo.co.id</t>
  </si>
  <si>
    <t>20104</t>
  </si>
  <si>
    <t>mohammad.suprapto@trakindo.co.id</t>
  </si>
  <si>
    <t>20616</t>
  </si>
  <si>
    <t>zulfikar.ahmad@trakindo.co.id</t>
  </si>
  <si>
    <t>0811-7841-004</t>
  </si>
  <si>
    <t>20640</t>
  </si>
  <si>
    <t>joko.purwanto@trakindo.co.id</t>
  </si>
  <si>
    <t>21174</t>
  </si>
  <si>
    <t>mkowaas1@fmi.com</t>
  </si>
  <si>
    <t>(0901) 438114 atau 081380870877</t>
  </si>
  <si>
    <t>21250</t>
  </si>
  <si>
    <t>perdana.rozaq@trakindo.co.id</t>
  </si>
  <si>
    <t>21339</t>
  </si>
  <si>
    <t>heri.isnaini@trakindo.co.id</t>
  </si>
  <si>
    <t>21348</t>
  </si>
  <si>
    <t>sevira.pratiwi@trakindo.co.id</t>
  </si>
  <si>
    <t>21516</t>
  </si>
  <si>
    <t> ardian.nugroho@trakindo.co.id</t>
  </si>
  <si>
    <t> 08112536585</t>
  </si>
  <si>
    <t>21518</t>
  </si>
  <si>
    <t>kiswanto.prayitno@trakindo.co.id</t>
  </si>
  <si>
    <t>0811 3943 878</t>
  </si>
  <si>
    <t>21520</t>
  </si>
  <si>
    <t>dwi.ariwibowo@trakindo.co.id</t>
  </si>
  <si>
    <t>21651</t>
  </si>
  <si>
    <t>Purchasing Representative  - Non Trading</t>
  </si>
  <si>
    <t>hanry.taufan@trakindo.co.id</t>
  </si>
  <si>
    <t>21743</t>
  </si>
  <si>
    <t>fauzi.abdillah@trakindo.co.id</t>
  </si>
  <si>
    <t>21749</t>
  </si>
  <si>
    <t>reza.hafizih@trakindo.co.id</t>
  </si>
  <si>
    <t>0813-9239-700</t>
  </si>
  <si>
    <t>22161</t>
  </si>
  <si>
    <t>Sourcing &amp; Proc.</t>
  </si>
  <si>
    <t>nia.miraniyanti@trakindo.co.id</t>
  </si>
  <si>
    <t>0811 9106056</t>
  </si>
  <si>
    <t>22885</t>
  </si>
  <si>
    <t>Afifan.pratama@trakindo.co.id</t>
  </si>
  <si>
    <t>23230</t>
  </si>
  <si>
    <t>yusuf.bachtiar@trakindo.co.id</t>
  </si>
  <si>
    <t>23270</t>
  </si>
  <si>
    <t>defrianto.mantong@trakindo.co.id</t>
  </si>
  <si>
    <t>23352</t>
  </si>
  <si>
    <t>juki.priyono@trakindo.co.id</t>
  </si>
  <si>
    <t>23402</t>
  </si>
  <si>
    <t>Assistant Service Account</t>
  </si>
  <si>
    <t>lisna.pasaribu@trakindo.co.id</t>
  </si>
  <si>
    <t>23450</t>
  </si>
  <si>
    <t>jati.nugroho@trakindo.co.id</t>
  </si>
  <si>
    <t>23673</t>
  </si>
  <si>
    <t>gunawan.nur@trakindo.co.id</t>
  </si>
  <si>
    <t>23674</t>
  </si>
  <si>
    <t>fernando.hutabarat@trakindo.co.id</t>
  </si>
  <si>
    <t>23676</t>
  </si>
  <si>
    <t>Astrid.tobing@trakindo.co.id</t>
  </si>
  <si>
    <t>23717</t>
  </si>
  <si>
    <t>diana.isnani@trakindo.co.id</t>
  </si>
  <si>
    <t>23737</t>
  </si>
  <si>
    <t> yulia.novarita@trakindo.co.id</t>
  </si>
  <si>
    <t>0852 63 995997</t>
  </si>
  <si>
    <t>23789</t>
  </si>
  <si>
    <t>User Representative - Trading</t>
  </si>
  <si>
    <t>warno.cartam@trakindo.co.id</t>
  </si>
  <si>
    <t>24323</t>
  </si>
  <si>
    <t>harseto.batti@trakindo.co.id</t>
  </si>
  <si>
    <t>24324</t>
  </si>
  <si>
    <t>akhsanul.sadikin@trakindo.co.id</t>
  </si>
  <si>
    <t>24360</t>
  </si>
  <si>
    <t>muhammad.rasyid@trakindo.co.id</t>
  </si>
  <si>
    <t>24374</t>
  </si>
  <si>
    <t>nelly.pusvita@trakindo.co.id</t>
  </si>
  <si>
    <t>24391</t>
  </si>
  <si>
    <t>rahmawati.romansyah@trakindo.co.id</t>
  </si>
  <si>
    <t>24417</t>
  </si>
  <si>
    <t>Ahmad.lubis@trakindo.co.id</t>
  </si>
  <si>
    <t>0812 6523 7273</t>
  </si>
  <si>
    <t>24870</t>
  </si>
  <si>
    <t>budi.rahayu@trakindo.co.id</t>
  </si>
  <si>
    <t>25173</t>
  </si>
  <si>
    <t xml:space="preserve">Sales </t>
  </si>
  <si>
    <t>david.pasaribu@trakindo.co.id</t>
  </si>
  <si>
    <t>25532</t>
  </si>
  <si>
    <t>muhammad.sandi@trakindo.co.id</t>
  </si>
  <si>
    <t>25543</t>
  </si>
  <si>
    <t>bsiagian1@fmi.com</t>
  </si>
  <si>
    <t>(0901)448543</t>
  </si>
  <si>
    <t>25566</t>
  </si>
  <si>
    <t>setyono.maruwi@trakindo.co.id</t>
  </si>
  <si>
    <t>25870</t>
  </si>
  <si>
    <t>erie.hazardy@trakindo.co.id</t>
  </si>
  <si>
    <t>25888</t>
  </si>
  <si>
    <t>muhammad.malahika@trakindo.co.id</t>
  </si>
  <si>
    <t>26211</t>
  </si>
  <si>
    <t>farid.durachim@trakindo.co.id</t>
  </si>
  <si>
    <t>26445</t>
  </si>
  <si>
    <t>endik.atmadji@trakindo.co.id</t>
  </si>
  <si>
    <t>0811 1031  511</t>
  </si>
  <si>
    <t>26488</t>
  </si>
  <si>
    <t>erwin.romadhoni@trakindo.co.id</t>
  </si>
  <si>
    <t>0811-6021-317</t>
  </si>
  <si>
    <t>26504</t>
  </si>
  <si>
    <t>artha.linda@trakindo.co.id</t>
  </si>
  <si>
    <t>27426</t>
  </si>
  <si>
    <t>Romi.saputra@trakindo.co.id</t>
  </si>
  <si>
    <t>27488</t>
  </si>
  <si>
    <t>nandini.candraditya@trakindo.co.id</t>
  </si>
  <si>
    <t>2765</t>
  </si>
  <si>
    <t>suyono.ikram@trakindo.co.id</t>
  </si>
  <si>
    <t>27738</t>
  </si>
  <si>
    <t>nirwan.minggu@trakindo.co.id</t>
  </si>
  <si>
    <t>27754</t>
  </si>
  <si>
    <t>choirul.za@trakindo.co.id</t>
  </si>
  <si>
    <t>2825</t>
  </si>
  <si>
    <t>pwahyuningtyas@trakindo.co.id</t>
  </si>
  <si>
    <t>28287</t>
  </si>
  <si>
    <t>wahris.atmaja@trakindo.co.id</t>
  </si>
  <si>
    <t>28356</t>
  </si>
  <si>
    <t>Purchasing Representative - Non-Trading</t>
  </si>
  <si>
    <t>jayeng.wijaya@trakindo.co.id</t>
  </si>
  <si>
    <t>2874</t>
  </si>
  <si>
    <t>kasmadi@trakindo.co.id</t>
  </si>
  <si>
    <t>28817</t>
  </si>
  <si>
    <t>aprio.purnama@trakindo.co.id</t>
  </si>
  <si>
    <t>28845</t>
  </si>
  <si>
    <t>muhammad.nur@trakindo.co.id</t>
  </si>
  <si>
    <t>2916</t>
  </si>
  <si>
    <t>muhamad.tasman@trakindo.co.id</t>
  </si>
  <si>
    <t>29231</t>
  </si>
  <si>
    <t>risa.ristiyani@trakindo.co.id</t>
  </si>
  <si>
    <t>2924</t>
  </si>
  <si>
    <t>herlamba@trakindo.co.id</t>
  </si>
  <si>
    <t>29280</t>
  </si>
  <si>
    <t>arief.zulkarnain@trakindo.co.id</t>
  </si>
  <si>
    <t>29294</t>
  </si>
  <si>
    <t>Gigih.ananto@trakindo.co.id</t>
  </si>
  <si>
    <t>29312</t>
  </si>
  <si>
    <t>MRC Balikpapan</t>
  </si>
  <si>
    <t> agung.wijayanto@trakindo.co.id</t>
  </si>
  <si>
    <t>29658</t>
  </si>
  <si>
    <t>mochamad.farid@trakindo.co.id</t>
  </si>
  <si>
    <t>29685</t>
  </si>
  <si>
    <t>mega.yustira@trakindo.co.id</t>
  </si>
  <si>
    <t>30372</t>
  </si>
  <si>
    <t>candra.juliawan@trakindo.co.id</t>
  </si>
  <si>
    <t>3041</t>
  </si>
  <si>
    <t>bambang@trakindo.co.id</t>
  </si>
  <si>
    <t>3061</t>
  </si>
  <si>
    <t>hwinanto@trakindo.co.id</t>
  </si>
  <si>
    <t>30667</t>
  </si>
  <si>
    <t>rio.mahyuddin@trakindo.co.id</t>
  </si>
  <si>
    <t>0852-6640-1645</t>
  </si>
  <si>
    <t>30968</t>
  </si>
  <si>
    <t> ratna.sari@trakindo.co.id</t>
  </si>
  <si>
    <t>3121</t>
  </si>
  <si>
    <t>andhik.pujianto@trakindo.co.id</t>
  </si>
  <si>
    <t>3171</t>
  </si>
  <si>
    <t>riyono@trakindo.co.id</t>
  </si>
  <si>
    <t>3175</t>
  </si>
  <si>
    <t>dwi.hernandaryanto@trakindo.co.id</t>
  </si>
  <si>
    <t>31841</t>
  </si>
  <si>
    <t>sulistiawan@trakindo.co.id</t>
  </si>
  <si>
    <t>31849</t>
  </si>
  <si>
    <t>mochammad.kautsar@trakindo.co.id</t>
  </si>
  <si>
    <t>31860</t>
  </si>
  <si>
    <t> muhammad.nurhuda@trakindo.co.id</t>
  </si>
  <si>
    <t>31905</t>
  </si>
  <si>
    <t>muhammad.rafiuddin@trakindo.co.id</t>
  </si>
  <si>
    <t>3223</t>
  </si>
  <si>
    <t>ronny.affandi@trakindo.co.id</t>
  </si>
  <si>
    <t>32267</t>
  </si>
  <si>
    <t>hany.saleh@trakindo.co.id</t>
  </si>
  <si>
    <t>3228</t>
  </si>
  <si>
    <t>gunawan.widodo@trakindo.co.id</t>
  </si>
  <si>
    <t>33670</t>
  </si>
  <si>
    <t>deka.sasmita@trakindo.co.id</t>
  </si>
  <si>
    <t>33725</t>
  </si>
  <si>
    <t>handoko.ali@trakindo.co.id</t>
  </si>
  <si>
    <t>0811 9416346</t>
  </si>
  <si>
    <t>3409</t>
  </si>
  <si>
    <t>ykaryati@trakindo.id</t>
  </si>
  <si>
    <t>34274</t>
  </si>
  <si>
    <t>yudi.syarif@trakindo.co.id</t>
  </si>
  <si>
    <t>34279</t>
  </si>
  <si>
    <t>izmen.prananda@trakindo.co.id</t>
  </si>
  <si>
    <t>34492</t>
  </si>
  <si>
    <t>dian.laksono@trakindo.co.id</t>
  </si>
  <si>
    <t>34543</t>
  </si>
  <si>
    <t> irawan.kuswenda@trakindo.co.id</t>
  </si>
  <si>
    <t>3460</t>
  </si>
  <si>
    <t>sugianto.supadi@trakindo.co.id</t>
  </si>
  <si>
    <t>34796</t>
  </si>
  <si>
    <t>dona.adila@trakindo.co.id</t>
  </si>
  <si>
    <t>3512</t>
  </si>
  <si>
    <t>sucipto@trakindo.co.id</t>
  </si>
  <si>
    <t>3516</t>
  </si>
  <si>
    <t>amanangk@fmi.com</t>
  </si>
  <si>
    <t>(0901)438253 atau 08114901533</t>
  </si>
  <si>
    <t>3542</t>
  </si>
  <si>
    <t>dsapan@fmi.com</t>
  </si>
  <si>
    <t>(0901)438125 atau 08114998512</t>
  </si>
  <si>
    <t>3593</t>
  </si>
  <si>
    <t>rahim@fmi.com</t>
  </si>
  <si>
    <t>(0901)438229 atau 085244845012</t>
  </si>
  <si>
    <t>3604</t>
  </si>
  <si>
    <t>steven.tamalonggehe@trakindo.co.id</t>
  </si>
  <si>
    <t>3607</t>
  </si>
  <si>
    <t>isumantr@fmi.com</t>
  </si>
  <si>
    <t>(0901)438171 atau 08114915593</t>
  </si>
  <si>
    <t>3819</t>
  </si>
  <si>
    <t>dsetyawa@fmi.com</t>
  </si>
  <si>
    <t>(0901)438136 atau 082238990910</t>
  </si>
  <si>
    <t>3824</t>
  </si>
  <si>
    <t>ms@fmi.com</t>
  </si>
  <si>
    <t>5417610 atau 081240317837</t>
  </si>
  <si>
    <t>3883</t>
  </si>
  <si>
    <t> muh.adam@trakindo.co.id</t>
  </si>
  <si>
    <t>3914</t>
  </si>
  <si>
    <t>matius.mongan@trakindo.co.id</t>
  </si>
  <si>
    <t>3952</t>
  </si>
  <si>
    <t>vtandung@fmi.com</t>
  </si>
  <si>
    <t>(0901)438157 atau 081342461123</t>
  </si>
  <si>
    <t>4000</t>
  </si>
  <si>
    <t>vpalenew@fmi.com</t>
  </si>
  <si>
    <t>(0901)438118 atau 081240117202</t>
  </si>
  <si>
    <t>4049</t>
  </si>
  <si>
    <t>lita.lianawati@trakindo.co.id</t>
  </si>
  <si>
    <t>0811 8440870</t>
  </si>
  <si>
    <t>4056</t>
  </si>
  <si>
    <t>maruf@trakindo.co.id</t>
  </si>
  <si>
    <t>4068</t>
  </si>
  <si>
    <t>lpedy@trakindo.co.id</t>
  </si>
  <si>
    <t>4102</t>
  </si>
  <si>
    <t>asjahri.pujianto@trakindo.co.id</t>
  </si>
  <si>
    <t>4113</t>
  </si>
  <si>
    <t>asetiawan@trakindo.co.id</t>
  </si>
  <si>
    <t>0811 4908 637</t>
  </si>
  <si>
    <t>4144</t>
  </si>
  <si>
    <t>taufik.rachman@trakindo.co.id</t>
  </si>
  <si>
    <t>4163</t>
  </si>
  <si>
    <t>rsjukbar@trakindo.co.id</t>
  </si>
  <si>
    <t>4244</t>
  </si>
  <si>
    <t>arisetia@trakindo.co.id</t>
  </si>
  <si>
    <t>4261</t>
  </si>
  <si>
    <t>dsantoso@trakindo.co.id</t>
  </si>
  <si>
    <t>0811 8440871</t>
  </si>
  <si>
    <t>4308</t>
  </si>
  <si>
    <t>mufi@fmi.com</t>
  </si>
  <si>
    <t>43599</t>
  </si>
  <si>
    <t>asad.nawawi@trakindo.co.id</t>
  </si>
  <si>
    <t>4383</t>
  </si>
  <si>
    <t>ftorey@fmi.com</t>
  </si>
  <si>
    <t>(0901)438148 atau 08114913882/085254736794</t>
  </si>
  <si>
    <t>4554</t>
  </si>
  <si>
    <t>julpi.dipriady@trakindo.co.id</t>
  </si>
  <si>
    <t>4644</t>
  </si>
  <si>
    <t>tomarya@trakindo.co.id</t>
  </si>
  <si>
    <t>4696</t>
  </si>
  <si>
    <t>gdebagus@trakindo.co.id</t>
  </si>
  <si>
    <t>4996</t>
  </si>
  <si>
    <t>srahardja@trakindo.co.id</t>
  </si>
  <si>
    <t>0811  9704 797 / 0813 1111 4019</t>
  </si>
  <si>
    <t>5116</t>
  </si>
  <si>
    <t>rhonny.sasabone@trakindo.co.id</t>
  </si>
  <si>
    <t>5189</t>
  </si>
  <si>
    <t>muswar@fmi.com</t>
  </si>
  <si>
    <t>(0901)438150</t>
  </si>
  <si>
    <t>5213</t>
  </si>
  <si>
    <t>firmansy4@fmi.com</t>
  </si>
  <si>
    <t>(0901)465159</t>
  </si>
  <si>
    <t>5268</t>
  </si>
  <si>
    <t>arya.fahrian@trakindo.co.id</t>
  </si>
  <si>
    <t>5333</t>
  </si>
  <si>
    <t>ahmad.shibyantoro@trakindo.co.id</t>
  </si>
  <si>
    <t> 08115815893</t>
  </si>
  <si>
    <t>5415</t>
  </si>
  <si>
    <t>donny.timbulen@trakindo.co.id</t>
  </si>
  <si>
    <t>5419</t>
  </si>
  <si>
    <t>psuryono@fmi.com</t>
  </si>
  <si>
    <t>(0901)463130</t>
  </si>
  <si>
    <t>5424</t>
  </si>
  <si>
    <t>tamrin.mahmud@trakindo.co.id</t>
  </si>
  <si>
    <t>5439</t>
  </si>
  <si>
    <t>mtangdilallo@trakindo.co.id</t>
  </si>
  <si>
    <t>5677</t>
  </si>
  <si>
    <t>nety.rahman@trakindo.co.id</t>
  </si>
  <si>
    <t>0811-7205-459</t>
  </si>
  <si>
    <t>5690</t>
  </si>
  <si>
    <t>mpademme@fmi.com</t>
  </si>
  <si>
    <t>5876</t>
  </si>
  <si>
    <t>bardianto@trakindo.co.id</t>
  </si>
  <si>
    <t>6045</t>
  </si>
  <si>
    <t>riklah.mentayani@trakindo.co.id</t>
  </si>
  <si>
    <t>6048</t>
  </si>
  <si>
    <t>rina.rohana@trakindo.co.id</t>
  </si>
  <si>
    <t>6158</t>
  </si>
  <si>
    <t>sbatubar@fmi.com</t>
  </si>
  <si>
    <t>(0901)438138</t>
  </si>
  <si>
    <t>6177</t>
  </si>
  <si>
    <t>bobby.wibowo@trakindo.co.id</t>
  </si>
  <si>
    <t>6242</t>
  </si>
  <si>
    <t>malikmass@trakindo.co.id</t>
  </si>
  <si>
    <t>6252</t>
  </si>
  <si>
    <t>hasmah@trakindo.co.id</t>
  </si>
  <si>
    <t>6398</t>
  </si>
  <si>
    <t>i.baskoro@trakindo.co.id</t>
  </si>
  <si>
    <t>6766</t>
  </si>
  <si>
    <t>roroh@fmi.com</t>
  </si>
  <si>
    <t>5465143 atau 081299767103</t>
  </si>
  <si>
    <t>6789</t>
  </si>
  <si>
    <t>yudi.dinata@trakindo.co.id</t>
  </si>
  <si>
    <t>6795</t>
  </si>
  <si>
    <t>adi.setiawan@trakindo.co.id</t>
  </si>
  <si>
    <t>7052</t>
  </si>
  <si>
    <t>TUS - Supply Chain</t>
  </si>
  <si>
    <t>ryanthong@tusspl.com</t>
  </si>
  <si>
    <t>+65 63947549</t>
  </si>
  <si>
    <t>TUS - Purchasing Representative - Trading</t>
  </si>
  <si>
    <t>7218</t>
  </si>
  <si>
    <t>parsaoran.siahaan@trakindo.co.id</t>
  </si>
  <si>
    <t>7293</t>
  </si>
  <si>
    <t>dedy.suhendra@trakindo.co.id</t>
  </si>
  <si>
    <t>7403</t>
  </si>
  <si>
    <t>henki.irwan@trakindo.co.id</t>
  </si>
  <si>
    <t>7613</t>
  </si>
  <si>
    <t>pajiman@trakindo.co.id</t>
  </si>
  <si>
    <t>7790</t>
  </si>
  <si>
    <t>berlin.pabunta@trakindo.co.id</t>
  </si>
  <si>
    <t>7938</t>
  </si>
  <si>
    <t>dwiseta.oktaviari@trakindo.co.id</t>
  </si>
  <si>
    <t>8061</t>
  </si>
  <si>
    <t>nadya.catherine@trakindo.co.id</t>
  </si>
  <si>
    <t>8078</t>
  </si>
  <si>
    <t>dovi.jauhari@trakindo.co.id</t>
  </si>
  <si>
    <t>8107</t>
  </si>
  <si>
    <t>nandang.somara@trakindo.co.id</t>
  </si>
  <si>
    <t>8638</t>
  </si>
  <si>
    <t>faisal.rachman@trakindo.co.id</t>
  </si>
  <si>
    <t>8646</t>
  </si>
  <si>
    <t>8690</t>
  </si>
  <si>
    <t>mustamin@fmi.com</t>
  </si>
  <si>
    <t>(0901)438131</t>
  </si>
  <si>
    <t>8713</t>
  </si>
  <si>
    <t>prayus.marsanta@trakindo.co.id</t>
  </si>
  <si>
    <t>8909</t>
  </si>
  <si>
    <t>dony.juaeni@trakindo.co.id</t>
  </si>
  <si>
    <t>8993</t>
  </si>
  <si>
    <t>muhammad.sukirman@trakindo.co.id</t>
  </si>
  <si>
    <t>0813 1635 3781</t>
  </si>
  <si>
    <t>9014</t>
  </si>
  <si>
    <t>shauful.habibi@trakindo.co.id</t>
  </si>
  <si>
    <t>9213</t>
  </si>
  <si>
    <t>mochamad.syamsulhadi@trakindo.co.id</t>
  </si>
  <si>
    <t>9224</t>
  </si>
  <si>
    <t>leonardus.prasetyo@trakindo.co.id</t>
  </si>
  <si>
    <t>9244</t>
  </si>
  <si>
    <t>eka.mellyani@trakindo.co.id</t>
  </si>
  <si>
    <t>9316</t>
  </si>
  <si>
    <t>elwan.muharizon@trakindo.co.id</t>
  </si>
  <si>
    <t>0811-7427-979</t>
  </si>
  <si>
    <t>9410</t>
  </si>
  <si>
    <t>uli.maryana@trakindo.co.id</t>
  </si>
  <si>
    <t>9485</t>
  </si>
  <si>
    <t>9581</t>
  </si>
  <si>
    <t>eko.prihardiyanto@trakindo.co.id</t>
  </si>
  <si>
    <t>9738</t>
  </si>
  <si>
    <t>abdul.asis@trakindo.co.id</t>
  </si>
  <si>
    <t>9761</t>
  </si>
  <si>
    <t>Zulhamdyanov@trakindo.co.id</t>
  </si>
  <si>
    <t>9768</t>
  </si>
  <si>
    <t>imelda.sanapang@trakindo.co.id</t>
  </si>
  <si>
    <t>9801</t>
  </si>
  <si>
    <t>akhmad.ridhany@trakindo.co.id</t>
  </si>
  <si>
    <t>9857</t>
  </si>
  <si>
    <t>brenda@tusspl.com</t>
  </si>
  <si>
    <t>+65 63947550</t>
  </si>
  <si>
    <t>9896</t>
  </si>
  <si>
    <t>TUS - Finance</t>
  </si>
  <si>
    <t>karencky@tusspl.com</t>
  </si>
  <si>
    <t>+65 63947509</t>
  </si>
  <si>
    <t>9931</t>
  </si>
  <si>
    <t>jlasut@fmi.com</t>
  </si>
  <si>
    <t>(0901)438132</t>
  </si>
  <si>
    <t>16786</t>
  </si>
  <si>
    <t>28321</t>
  </si>
  <si>
    <t>3777</t>
  </si>
  <si>
    <t>30304</t>
  </si>
  <si>
    <t>10137</t>
  </si>
  <si>
    <t>26457</t>
  </si>
  <si>
    <t>13365</t>
  </si>
  <si>
    <t>13772</t>
  </si>
  <si>
    <t>4153</t>
  </si>
  <si>
    <t>23129</t>
  </si>
  <si>
    <t>6644</t>
  </si>
  <si>
    <t>43576</t>
  </si>
  <si>
    <t>44747</t>
  </si>
  <si>
    <t>3098</t>
  </si>
  <si>
    <t>13009</t>
  </si>
  <si>
    <t>41158</t>
  </si>
  <si>
    <t>44750</t>
  </si>
  <si>
    <t>33221</t>
  </si>
  <si>
    <t>11561</t>
  </si>
  <si>
    <t>29393</t>
  </si>
  <si>
    <t>7263</t>
  </si>
  <si>
    <t>18704</t>
  </si>
  <si>
    <t>+62 542 8530830</t>
  </si>
  <si>
    <t>08126000007                 </t>
  </si>
  <si>
    <t>08127516481         </t>
  </si>
  <si>
    <t>08127516483                </t>
  </si>
  <si>
    <t>Yang belum ada emailnya:</t>
  </si>
  <si>
    <t xml:space="preserve">asgap.ali@trakindo.co.id </t>
  </si>
  <si>
    <t>FI AR B (HO)</t>
  </si>
  <si>
    <t>ERWIN</t>
  </si>
  <si>
    <t>SEMUEL TIKUPADANG</t>
  </si>
  <si>
    <t>RIDWANSYAH</t>
  </si>
  <si>
    <t>NOFIZAR</t>
  </si>
  <si>
    <t>MUHAMMAD HISYAM</t>
  </si>
  <si>
    <t>THEO YOGA TAMA</t>
  </si>
  <si>
    <t>NUR ASRI SYAHRIR</t>
  </si>
  <si>
    <t>MARIHOT SIMAMORA</t>
  </si>
  <si>
    <t>BULIHER J. HASIBUAN</t>
  </si>
  <si>
    <t>IWAN HARI SULISTIONO</t>
  </si>
  <si>
    <t>ANANG WIDHIYANTO</t>
  </si>
  <si>
    <t>EKO SOEJUDI</t>
  </si>
  <si>
    <t>DONY JUAENI</t>
  </si>
  <si>
    <t>MOCH.EWING BASKORO B</t>
  </si>
  <si>
    <t>LINDERD YUSUF DUDY</t>
  </si>
  <si>
    <t>LEONARDO POMANTOW</t>
  </si>
  <si>
    <t>TITEN SULASTRI</t>
  </si>
  <si>
    <t>SARNISAH H LUBIS</t>
  </si>
  <si>
    <t>STEPHANUS MAS AGUNG DEWANTORO</t>
  </si>
  <si>
    <t>SELAMAT M. SIGALINGGING</t>
  </si>
  <si>
    <t>BAHRUZAR</t>
  </si>
  <si>
    <t>ERWIN@TRAKINDO.CO.ID</t>
  </si>
  <si>
    <t>SEMUEL.TIKUPADANG@TRAKINDO.CO.ID</t>
  </si>
  <si>
    <t>RIDWANSYAH@TRAKINDO.CO.ID</t>
  </si>
  <si>
    <t>NOFIZAR@TRAKINDO.CO.ID</t>
  </si>
  <si>
    <t>MHISYAM@TRAKINDO.CO.ID</t>
  </si>
  <si>
    <t>THEO.TAMA@TRAKINDO.CO.ID</t>
  </si>
  <si>
    <t>NSYAHRIR@TRAKINDO.CO.ID</t>
  </si>
  <si>
    <t>MSIMAMORA@TRAKINDO.CO.ID</t>
  </si>
  <si>
    <t>BULIHER.HASIBUAN@TRAKINDO.CO.ID</t>
  </si>
  <si>
    <t>ISULISTIO@TRAKINDO.CO.ID</t>
  </si>
  <si>
    <t>ANANG.WIDHIYANTO@TRAKINDO.CO.ID</t>
  </si>
  <si>
    <t>EKO.SOEJUDI@TRAKINDO.CO.ID</t>
  </si>
  <si>
    <t>DONY.JUAENI@TRAKINDO.CO.ID</t>
  </si>
  <si>
    <t>EBASKORO@TRAKINDO.CO.ID</t>
  </si>
  <si>
    <t>LINDERD.DUDY@TRAKINDO.CO.ID</t>
  </si>
  <si>
    <t>LEONARDO_POMANTOW@FMI.COM</t>
  </si>
  <si>
    <t>TSULASTRI@TRAKINDO.CO.ID</t>
  </si>
  <si>
    <t>SARNISAH.HASMILUBIS@TRAKINDO.CO.ID</t>
  </si>
  <si>
    <t>STEPHANUS.DEWANTORO@TRAKINDO.CO.ID</t>
  </si>
  <si>
    <t>SELAMAT.SIGALINGGING@TRAKINDO.CO.ID</t>
  </si>
  <si>
    <t>BAHRUZAR@TRAKINDO.CO.ID</t>
  </si>
  <si>
    <t>Supervisor</t>
  </si>
  <si>
    <t>Fitriasti Eka Primasantri</t>
  </si>
  <si>
    <t>Senior Finance Analyst</t>
  </si>
  <si>
    <t>fitriasti.primasantri@trakindo.co.id</t>
  </si>
  <si>
    <t>Iin Purwanty</t>
  </si>
  <si>
    <t xml:space="preserve">Joko Nugroho Suradin </t>
  </si>
  <si>
    <t>Joko.suradin@trakindo.co.id</t>
  </si>
  <si>
    <t>Erwinsyah</t>
  </si>
  <si>
    <t>ERWINSYAH@TRAKINDO.CO.ID</t>
  </si>
  <si>
    <t>TRAINE THE TRAINER (TTT) FOR FINANCE || NOV 2017 - JAN 2018</t>
  </si>
</sst>
</file>

<file path=xl/styles.xml><?xml version="1.0" encoding="utf-8"?>
<styleSheet xmlns="http://schemas.openxmlformats.org/spreadsheetml/2006/main">
  <numFmts count="1">
    <numFmt numFmtId="164" formatCode="h:mm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u/>
      <sz val="10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4B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3A3838"/>
      </right>
      <top style="medium">
        <color rgb="FF3A3838"/>
      </top>
      <bottom style="medium">
        <color rgb="FF3A3838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5" fillId="0" borderId="0" applyNumberFormat="0" applyFill="0" applyBorder="0" applyAlignment="0" applyProtection="0"/>
  </cellStyleXfs>
  <cellXfs count="204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7" borderId="2" xfId="0" applyFill="1" applyBorder="1"/>
    <xf numFmtId="0" fontId="1" fillId="0" borderId="0" xfId="0" applyFont="1"/>
    <xf numFmtId="0" fontId="0" fillId="6" borderId="2" xfId="0" applyFill="1" applyBorder="1"/>
    <xf numFmtId="0" fontId="0" fillId="7" borderId="0" xfId="0" applyFill="1"/>
    <xf numFmtId="0" fontId="0" fillId="6" borderId="0" xfId="0" applyFill="1"/>
    <xf numFmtId="0" fontId="0" fillId="3" borderId="0" xfId="0" applyFill="1"/>
    <xf numFmtId="0" fontId="0" fillId="5" borderId="0" xfId="0" applyFill="1"/>
    <xf numFmtId="0" fontId="0" fillId="4" borderId="0" xfId="0" applyFill="1"/>
    <xf numFmtId="0" fontId="0" fillId="3" borderId="2" xfId="0" applyFill="1" applyBorder="1"/>
    <xf numFmtId="0" fontId="8" fillId="3" borderId="2" xfId="0" applyFont="1" applyFill="1" applyBorder="1"/>
    <xf numFmtId="0" fontId="0" fillId="5" borderId="2" xfId="0" applyFill="1" applyBorder="1"/>
    <xf numFmtId="0" fontId="0" fillId="7" borderId="2" xfId="0" applyFont="1" applyFill="1" applyBorder="1" applyAlignment="1">
      <alignment horizontal="left"/>
    </xf>
    <xf numFmtId="0" fontId="0" fillId="6" borderId="2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horizontal="left"/>
    </xf>
    <xf numFmtId="0" fontId="9" fillId="5" borderId="2" xfId="0" applyFont="1" applyFill="1" applyBorder="1" applyAlignment="1">
      <alignment horizontal="left" wrapText="1"/>
    </xf>
    <xf numFmtId="0" fontId="6" fillId="2" borderId="2" xfId="3" applyFont="1" applyFill="1" applyBorder="1" applyAlignment="1" applyProtection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2" borderId="2" xfId="3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left"/>
    </xf>
    <xf numFmtId="0" fontId="10" fillId="4" borderId="2" xfId="0" applyFont="1" applyFill="1" applyBorder="1"/>
    <xf numFmtId="0" fontId="11" fillId="4" borderId="2" xfId="0" applyFont="1" applyFill="1" applyBorder="1" applyAlignment="1">
      <alignment horizontal="left" wrapText="1"/>
    </xf>
    <xf numFmtId="164" fontId="3" fillId="0" borderId="0" xfId="0" applyNumberFormat="1" applyFont="1"/>
    <xf numFmtId="164" fontId="1" fillId="2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left"/>
    </xf>
    <xf numFmtId="15" fontId="0" fillId="0" borderId="2" xfId="0" applyNumberFormat="1" applyFont="1" applyBorder="1" applyAlignment="1">
      <alignment horizontal="left"/>
    </xf>
    <xf numFmtId="164" fontId="0" fillId="0" borderId="2" xfId="0" applyNumberFormat="1" applyFont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Protection="1">
      <protection locked="0"/>
    </xf>
    <xf numFmtId="0" fontId="0" fillId="10" borderId="2" xfId="0" applyFill="1" applyBorder="1"/>
    <xf numFmtId="0" fontId="0" fillId="10" borderId="2" xfId="0" applyFont="1" applyFill="1" applyBorder="1" applyAlignment="1">
      <alignment horizontal="left"/>
    </xf>
    <xf numFmtId="0" fontId="0" fillId="10" borderId="0" xfId="0" applyFill="1"/>
    <xf numFmtId="0" fontId="13" fillId="3" borderId="2" xfId="0" applyFont="1" applyFill="1" applyBorder="1"/>
    <xf numFmtId="0" fontId="14" fillId="3" borderId="2" xfId="0" applyFont="1" applyFill="1" applyBorder="1" applyAlignment="1">
      <alignment horizontal="left" wrapText="1"/>
    </xf>
    <xf numFmtId="0" fontId="13" fillId="6" borderId="2" xfId="0" applyFont="1" applyFill="1" applyBorder="1"/>
    <xf numFmtId="0" fontId="14" fillId="6" borderId="2" xfId="0" applyFont="1" applyFill="1" applyBorder="1" applyAlignment="1">
      <alignment horizontal="left" wrapText="1"/>
    </xf>
    <xf numFmtId="0" fontId="0" fillId="0" borderId="2" xfId="0" applyFont="1" applyBorder="1"/>
    <xf numFmtId="0" fontId="0" fillId="0" borderId="2" xfId="0" applyFont="1" applyFill="1" applyBorder="1"/>
    <xf numFmtId="0" fontId="3" fillId="0" borderId="0" xfId="0" applyFont="1" applyAlignment="1"/>
    <xf numFmtId="0" fontId="6" fillId="2" borderId="2" xfId="3" applyFont="1" applyFill="1" applyBorder="1" applyAlignment="1" applyProtection="1">
      <alignment horizontal="center" wrapText="1"/>
    </xf>
    <xf numFmtId="0" fontId="0" fillId="0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Border="1"/>
    <xf numFmtId="0" fontId="15" fillId="0" borderId="2" xfId="4" applyFill="1" applyBorder="1"/>
    <xf numFmtId="49" fontId="0" fillId="0" borderId="2" xfId="0" applyNumberFormat="1" applyFill="1" applyBorder="1"/>
    <xf numFmtId="0" fontId="0" fillId="0" borderId="2" xfId="0" applyNumberFormat="1" applyBorder="1" applyAlignment="1">
      <alignment horizontal="center"/>
    </xf>
    <xf numFmtId="49" fontId="0" fillId="0" borderId="2" xfId="0" applyNumberFormat="1" applyBorder="1"/>
    <xf numFmtId="0" fontId="8" fillId="0" borderId="2" xfId="0" applyFont="1" applyBorder="1"/>
    <xf numFmtId="0" fontId="16" fillId="0" borderId="2" xfId="0" applyFont="1" applyBorder="1" applyAlignment="1">
      <alignment horizontal="left" vertical="center" wrapText="1"/>
    </xf>
    <xf numFmtId="0" fontId="17" fillId="0" borderId="2" xfId="4" applyFont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center"/>
    </xf>
    <xf numFmtId="0" fontId="15" fillId="0" borderId="2" xfId="4" applyFill="1" applyBorder="1" applyAlignment="1">
      <alignment horizontal="left"/>
    </xf>
    <xf numFmtId="49" fontId="0" fillId="0" borderId="2" xfId="0" applyNumberFormat="1" applyBorder="1" applyAlignment="1">
      <alignment horizontal="center" vertical="center"/>
    </xf>
    <xf numFmtId="0" fontId="15" fillId="0" borderId="2" xfId="4" applyBorder="1"/>
    <xf numFmtId="49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5" fillId="0" borderId="2" xfId="4" applyBorder="1" applyAlignment="1">
      <alignment vertical="center"/>
    </xf>
    <xf numFmtId="0" fontId="0" fillId="0" borderId="2" xfId="0" applyBorder="1" applyAlignment="1">
      <alignment horizontal="center"/>
    </xf>
    <xf numFmtId="0" fontId="15" fillId="0" borderId="2" xfId="4" applyFill="1" applyBorder="1" applyAlignment="1">
      <alignment horizontal="left" vertical="center"/>
    </xf>
    <xf numFmtId="0" fontId="15" fillId="0" borderId="2" xfId="4" applyBorder="1" applyAlignment="1">
      <alignment vertical="center" wrapText="1"/>
    </xf>
    <xf numFmtId="3" fontId="8" fillId="9" borderId="2" xfId="0" applyNumberFormat="1" applyFont="1" applyFill="1" applyBorder="1" applyAlignment="1">
      <alignment horizontal="center"/>
    </xf>
    <xf numFmtId="0" fontId="16" fillId="9" borderId="2" xfId="0" applyFont="1" applyFill="1" applyBorder="1" applyAlignment="1">
      <alignment horizontal="left" vertical="center" wrapText="1"/>
    </xf>
    <xf numFmtId="0" fontId="17" fillId="9" borderId="2" xfId="4" applyFont="1" applyFill="1" applyBorder="1" applyAlignment="1">
      <alignment horizontal="left"/>
    </xf>
    <xf numFmtId="49" fontId="0" fillId="0" borderId="2" xfId="0" quotePrefix="1" applyNumberFormat="1" applyBorder="1" applyAlignment="1">
      <alignment horizontal="center" vertical="center"/>
    </xf>
    <xf numFmtId="0" fontId="15" fillId="0" borderId="2" xfId="4" applyBorder="1" applyAlignment="1">
      <alignment horizontal="left" vertical="center"/>
    </xf>
    <xf numFmtId="49" fontId="16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20" fillId="0" borderId="2" xfId="0" applyFon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15" fillId="0" borderId="2" xfId="4" applyNumberFormat="1" applyBorder="1"/>
    <xf numFmtId="0" fontId="0" fillId="0" borderId="2" xfId="0" applyNumberFormat="1" applyBorder="1" applyAlignment="1">
      <alignment horizontal="center" vertical="center"/>
    </xf>
    <xf numFmtId="49" fontId="0" fillId="0" borderId="0" xfId="0" applyNumberFormat="1"/>
    <xf numFmtId="0" fontId="0" fillId="0" borderId="0" xfId="0" applyBorder="1"/>
    <xf numFmtId="0" fontId="15" fillId="0" borderId="0" xfId="4" applyBorder="1" applyAlignment="1">
      <alignment vertical="center" wrapText="1"/>
    </xf>
    <xf numFmtId="49" fontId="0" fillId="0" borderId="0" xfId="0" applyNumberFormat="1" applyBorder="1"/>
    <xf numFmtId="0" fontId="0" fillId="0" borderId="2" xfId="0" quotePrefix="1" applyFont="1" applyBorder="1" applyAlignment="1">
      <alignment horizontal="center" vertical="center"/>
    </xf>
    <xf numFmtId="49" fontId="0" fillId="0" borderId="2" xfId="0" quotePrefix="1" applyNumberFormat="1" applyBorder="1" applyAlignment="1">
      <alignment horizontal="center"/>
    </xf>
    <xf numFmtId="49" fontId="20" fillId="0" borderId="2" xfId="0" quotePrefix="1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49" fontId="0" fillId="0" borderId="2" xfId="0" quotePrefix="1" applyNumberForma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quotePrefix="1" applyNumberForma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/>
    <xf numFmtId="49" fontId="16" fillId="9" borderId="2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/>
    <xf numFmtId="0" fontId="8" fillId="9" borderId="2" xfId="0" applyFont="1" applyFill="1" applyBorder="1" applyAlignment="1">
      <alignment horizontal="left"/>
    </xf>
    <xf numFmtId="49" fontId="0" fillId="0" borderId="2" xfId="0" applyNumberFormat="1" applyFont="1" applyBorder="1" applyAlignment="1">
      <alignment horizontal="center" vertical="center"/>
    </xf>
    <xf numFmtId="0" fontId="15" fillId="0" borderId="2" xfId="4" applyFont="1" applyBorder="1"/>
    <xf numFmtId="49" fontId="0" fillId="0" borderId="2" xfId="0" quotePrefix="1" applyNumberFormat="1" applyFill="1" applyBorder="1" applyAlignment="1">
      <alignment horizontal="center"/>
    </xf>
    <xf numFmtId="0" fontId="15" fillId="0" borderId="2" xfId="4" applyFill="1" applyBorder="1" applyAlignment="1">
      <alignment vertical="center" wrapText="1"/>
    </xf>
    <xf numFmtId="0" fontId="17" fillId="0" borderId="2" xfId="4" applyFont="1" applyBorder="1"/>
    <xf numFmtId="49" fontId="0" fillId="0" borderId="3" xfId="0" quotePrefix="1" applyNumberForma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15" fillId="0" borderId="3" xfId="4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15" fillId="0" borderId="2" xfId="4" applyBorder="1" applyAlignment="1">
      <alignment horizontal="left" vertical="center" wrapText="1"/>
    </xf>
    <xf numFmtId="0" fontId="0" fillId="0" borderId="0" xfId="0" applyFill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quotePrefix="1" applyNumberFormat="1" applyBorder="1" applyAlignment="1">
      <alignment horizontal="left" vertical="center"/>
    </xf>
    <xf numFmtId="0" fontId="0" fillId="0" borderId="2" xfId="0" quotePrefix="1" applyNumberFormat="1" applyFill="1" applyBorder="1" applyAlignment="1">
      <alignment horizontal="left"/>
    </xf>
    <xf numFmtId="49" fontId="0" fillId="0" borderId="2" xfId="0" applyNumberFormat="1" applyFill="1" applyBorder="1" applyAlignment="1">
      <alignment horizontal="center" vertical="center"/>
    </xf>
    <xf numFmtId="0" fontId="15" fillId="0" borderId="5" xfId="4" applyBorder="1"/>
    <xf numFmtId="49" fontId="0" fillId="0" borderId="5" xfId="0" applyNumberFormat="1" applyBorder="1"/>
    <xf numFmtId="0" fontId="15" fillId="0" borderId="5" xfId="4" applyFill="1" applyBorder="1" applyAlignment="1">
      <alignment vertical="center" wrapText="1"/>
    </xf>
    <xf numFmtId="49" fontId="8" fillId="0" borderId="2" xfId="0" applyNumberFormat="1" applyFont="1" applyBorder="1" applyAlignment="1">
      <alignment horizontal="center"/>
    </xf>
    <xf numFmtId="0" fontId="8" fillId="0" borderId="5" xfId="0" applyFont="1" applyBorder="1"/>
    <xf numFmtId="0" fontId="0" fillId="0" borderId="2" xfId="0" applyNumberFormat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7" fillId="0" borderId="2" xfId="4" applyFont="1" applyFill="1" applyBorder="1" applyAlignment="1">
      <alignment horizontal="left" vertical="center" wrapText="1"/>
    </xf>
    <xf numFmtId="49" fontId="0" fillId="0" borderId="0" xfId="0" applyNumberFormat="1" applyBorder="1" applyAlignment="1">
      <alignment horizontal="center"/>
    </xf>
    <xf numFmtId="0" fontId="15" fillId="0" borderId="0" xfId="4" applyFill="1" applyBorder="1" applyAlignment="1">
      <alignment horizontal="left"/>
    </xf>
    <xf numFmtId="0" fontId="15" fillId="0" borderId="2" xfId="4" applyBorder="1" applyAlignment="1">
      <alignment horizontal="left"/>
    </xf>
    <xf numFmtId="0" fontId="20" fillId="0" borderId="2" xfId="0" applyFont="1" applyFill="1" applyBorder="1" applyAlignment="1">
      <alignment vertical="center"/>
    </xf>
    <xf numFmtId="0" fontId="0" fillId="0" borderId="5" xfId="0" applyFill="1" applyBorder="1"/>
    <xf numFmtId="0" fontId="15" fillId="0" borderId="5" xfId="4" applyFill="1" applyBorder="1" applyAlignment="1">
      <alignment horizontal="left" vertical="center"/>
    </xf>
    <xf numFmtId="0" fontId="15" fillId="0" borderId="5" xfId="4" applyFill="1" applyBorder="1" applyAlignment="1">
      <alignment horizontal="left"/>
    </xf>
    <xf numFmtId="49" fontId="8" fillId="0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quotePrefix="1" applyNumberFormat="1" applyFill="1" applyBorder="1" applyAlignment="1">
      <alignment horizontal="center"/>
    </xf>
    <xf numFmtId="0" fontId="0" fillId="0" borderId="6" xfId="0" applyFill="1" applyBorder="1"/>
    <xf numFmtId="0" fontId="15" fillId="0" borderId="6" xfId="4" applyBorder="1"/>
    <xf numFmtId="0" fontId="15" fillId="0" borderId="0" xfId="4" applyBorder="1"/>
    <xf numFmtId="0" fontId="0" fillId="0" borderId="0" xfId="0" applyFont="1" applyFill="1" applyBorder="1" applyAlignment="1">
      <alignment horizontal="left" vertical="center"/>
    </xf>
    <xf numFmtId="0" fontId="15" fillId="0" borderId="2" xfId="4" applyBorder="1" applyAlignment="1"/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5" fillId="0" borderId="5" xfId="4" applyBorder="1" applyAlignment="1">
      <alignment vertical="center" wrapText="1"/>
    </xf>
    <xf numFmtId="49" fontId="0" fillId="0" borderId="5" xfId="0" applyNumberFormat="1" applyFill="1" applyBorder="1"/>
    <xf numFmtId="49" fontId="0" fillId="0" borderId="0" xfId="0" applyNumberFormat="1" applyFill="1" applyBorder="1" applyAlignment="1">
      <alignment horizontal="center"/>
    </xf>
    <xf numFmtId="49" fontId="0" fillId="0" borderId="8" xfId="0" applyNumberFormat="1" applyBorder="1"/>
    <xf numFmtId="0" fontId="15" fillId="0" borderId="4" xfId="4" applyBorder="1" applyAlignment="1">
      <alignment vertical="center" wrapText="1"/>
    </xf>
    <xf numFmtId="0" fontId="15" fillId="0" borderId="8" xfId="4" applyBorder="1" applyAlignment="1">
      <alignment vertical="center"/>
    </xf>
    <xf numFmtId="0" fontId="15" fillId="0" borderId="4" xfId="4" applyFill="1" applyBorder="1" applyAlignment="1">
      <alignment horizontal="left"/>
    </xf>
    <xf numFmtId="0" fontId="17" fillId="0" borderId="4" xfId="4" applyFont="1" applyBorder="1" applyAlignment="1">
      <alignment horizontal="left" vertical="center" wrapText="1"/>
    </xf>
    <xf numFmtId="0" fontId="15" fillId="0" borderId="4" xfId="4" applyFill="1" applyBorder="1"/>
    <xf numFmtId="49" fontId="0" fillId="0" borderId="4" xfId="0" applyNumberFormat="1" applyBorder="1"/>
    <xf numFmtId="49" fontId="0" fillId="0" borderId="2" xfId="0" applyNumberFormat="1" applyFont="1" applyFill="1" applyBorder="1" applyAlignment="1">
      <alignment horizontal="center"/>
    </xf>
    <xf numFmtId="0" fontId="15" fillId="0" borderId="4" xfId="4" applyFill="1" applyBorder="1" applyAlignment="1">
      <alignment vertical="center" wrapText="1"/>
    </xf>
    <xf numFmtId="0" fontId="15" fillId="0" borderId="4" xfId="4" applyBorder="1"/>
    <xf numFmtId="0" fontId="0" fillId="0" borderId="0" xfId="0" applyNumberFormat="1"/>
    <xf numFmtId="0" fontId="0" fillId="0" borderId="2" xfId="0" applyNumberFormat="1" applyFill="1" applyBorder="1"/>
    <xf numFmtId="0" fontId="16" fillId="0" borderId="2" xfId="0" quotePrefix="1" applyNumberFormat="1" applyFont="1" applyBorder="1" applyAlignment="1">
      <alignment horizontal="left" vertical="center" wrapText="1"/>
    </xf>
    <xf numFmtId="0" fontId="0" fillId="0" borderId="2" xfId="0" quotePrefix="1" applyNumberFormat="1" applyBorder="1" applyAlignment="1">
      <alignment vertical="center"/>
    </xf>
    <xf numFmtId="0" fontId="18" fillId="0" borderId="2" xfId="0" applyNumberFormat="1" applyFont="1" applyBorder="1" applyAlignment="1">
      <alignment vertical="center"/>
    </xf>
    <xf numFmtId="0" fontId="0" fillId="0" borderId="2" xfId="0" applyNumberFormat="1" applyFill="1" applyBorder="1" applyAlignment="1">
      <alignment horizontal="left"/>
    </xf>
    <xf numFmtId="0" fontId="0" fillId="0" borderId="2" xfId="0" applyNumberFormat="1" applyBorder="1"/>
    <xf numFmtId="0" fontId="19" fillId="0" borderId="2" xfId="0" quotePrefix="1" applyNumberFormat="1" applyFont="1" applyBorder="1" applyAlignment="1">
      <alignment horizontal="center"/>
    </xf>
    <xf numFmtId="0" fontId="8" fillId="9" borderId="2" xfId="0" quotePrefix="1" applyNumberFormat="1" applyFont="1" applyFill="1" applyBorder="1" applyAlignment="1">
      <alignment horizontal="left"/>
    </xf>
    <xf numFmtId="0" fontId="20" fillId="0" borderId="2" xfId="0" quotePrefix="1" applyNumberFormat="1" applyFont="1" applyBorder="1" applyAlignment="1">
      <alignment vertical="center"/>
    </xf>
    <xf numFmtId="0" fontId="0" fillId="0" borderId="2" xfId="0" applyNumberFormat="1" applyFill="1" applyBorder="1" applyAlignment="1">
      <alignment horizontal="left" vertical="center"/>
    </xf>
    <xf numFmtId="0" fontId="8" fillId="0" borderId="2" xfId="0" quotePrefix="1" applyNumberFormat="1" applyFont="1" applyBorder="1" applyAlignment="1">
      <alignment horizontal="left"/>
    </xf>
    <xf numFmtId="0" fontId="0" fillId="0" borderId="2" xfId="0" quotePrefix="1" applyNumberFormat="1" applyBorder="1"/>
    <xf numFmtId="0" fontId="0" fillId="0" borderId="0" xfId="0" applyNumberFormat="1" applyBorder="1"/>
    <xf numFmtId="0" fontId="0" fillId="0" borderId="2" xfId="0" applyNumberFormat="1" applyBorder="1" applyAlignment="1">
      <alignment horizontal="left"/>
    </xf>
    <xf numFmtId="0" fontId="20" fillId="0" borderId="2" xfId="0" quotePrefix="1" applyNumberFormat="1" applyFont="1" applyBorder="1" applyAlignment="1">
      <alignment horizontal="left" vertical="center"/>
    </xf>
    <xf numFmtId="0" fontId="19" fillId="0" borderId="2" xfId="0" applyNumberFormat="1" applyFont="1" applyBorder="1" applyAlignment="1">
      <alignment horizontal="center"/>
    </xf>
    <xf numFmtId="0" fontId="8" fillId="0" borderId="2" xfId="0" quotePrefix="1" applyNumberFormat="1" applyFont="1" applyFill="1" applyBorder="1" applyAlignment="1">
      <alignment horizontal="left"/>
    </xf>
    <xf numFmtId="0" fontId="16" fillId="0" borderId="2" xfId="0" applyNumberFormat="1" applyFont="1" applyBorder="1" applyAlignment="1">
      <alignment horizontal="left" vertical="center" wrapText="1"/>
    </xf>
    <xf numFmtId="0" fontId="0" fillId="0" borderId="2" xfId="0" quotePrefix="1" applyNumberFormat="1" applyFont="1" applyBorder="1" applyAlignment="1">
      <alignment horizontal="left"/>
    </xf>
    <xf numFmtId="0" fontId="12" fillId="0" borderId="2" xfId="0" quotePrefix="1" applyNumberFormat="1" applyFont="1" applyBorder="1"/>
    <xf numFmtId="0" fontId="19" fillId="0" borderId="2" xfId="0" applyNumberFormat="1" applyFont="1" applyFill="1" applyBorder="1" applyAlignment="1">
      <alignment horizontal="center"/>
    </xf>
    <xf numFmtId="0" fontId="8" fillId="0" borderId="2" xfId="0" applyNumberFormat="1" applyFont="1" applyBorder="1"/>
    <xf numFmtId="0" fontId="0" fillId="0" borderId="2" xfId="0" quotePrefix="1" applyNumberFormat="1" applyFill="1" applyBorder="1"/>
    <xf numFmtId="0" fontId="16" fillId="0" borderId="2" xfId="0" quotePrefix="1" applyNumberFormat="1" applyFont="1" applyFill="1" applyBorder="1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/>
    <xf numFmtId="0" fontId="0" fillId="0" borderId="6" xfId="0" quotePrefix="1" applyNumberFormat="1" applyFill="1" applyBorder="1"/>
    <xf numFmtId="0" fontId="0" fillId="0" borderId="0" xfId="0" quotePrefix="1" applyNumberFormat="1" applyFill="1" applyBorder="1"/>
    <xf numFmtId="0" fontId="0" fillId="0" borderId="2" xfId="0" quotePrefix="1" applyNumberFormat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Border="1" applyAlignment="1"/>
    <xf numFmtId="0" fontId="1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</cellXfs>
  <cellStyles count="5">
    <cellStyle name="%_ROLE_MAPPING_4.3.4 FINANCE Consolidated" xfId="3"/>
    <cellStyle name="Hyperlink" xfId="4" builtinId="8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FF33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5.15\brave\WINDOWS\Temporary%20Internet%20Files\OLK68\ROLE%20MAPPING%20ALL%20Consolidated%200819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Documents%20and%20Settings\Armand_Widjaja\Local%20Settings\Temporary%20Internet%20Files\OLK6F\PLN%20staffing%20v18-v3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CL queries for individuals"/>
      <sheetName val="compare Tabs 1 and 2"/>
      <sheetName val="ALL 1. User Details"/>
      <sheetName val="ALL 2. Role Mapping"/>
      <sheetName val="ALL PSCM 2. Role Mapping"/>
      <sheetName val="ALL FINANCE 1. User Details"/>
      <sheetName val="ALL FINANCE 2. Role Mapping"/>
      <sheetName val="ALL LOGISTICS 1. User Details"/>
      <sheetName val="ALL LOGISTICS 2. Role Mapping"/>
      <sheetName val="ALL PSCM 1. User Details"/>
      <sheetName val="HMD 1. User Details"/>
      <sheetName val="HMD 2. Role Mapping"/>
      <sheetName val="D&amp;C 1. User Details"/>
      <sheetName val="D&amp;C 2. Role Mapping"/>
      <sheetName val="Sheet4"/>
      <sheetName val="BExRepository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A2" t="str">
            <v>GoM Drilling &amp; Wells</v>
          </cell>
        </row>
        <row r="3">
          <cell r="A3" t="str">
            <v>GoM Production Organization</v>
          </cell>
        </row>
        <row r="4">
          <cell r="A4" t="str">
            <v>GoM Development</v>
          </cell>
        </row>
        <row r="5">
          <cell r="A5" t="str">
            <v>GoM Exploration</v>
          </cell>
        </row>
        <row r="6">
          <cell r="A6" t="str">
            <v>GoM Other</v>
          </cell>
        </row>
        <row r="7">
          <cell r="A7" t="str">
            <v>GoM PSCM Business Unit</v>
          </cell>
        </row>
        <row r="8">
          <cell r="A8" t="str">
            <v>GOM Thunder Horse</v>
          </cell>
        </row>
        <row r="9">
          <cell r="A9" t="str">
            <v>GOM Atlantis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ource Plan"/>
      <sheetName val="Change control"/>
      <sheetName val="Resource Plan (2)"/>
      <sheetName val="2.5 Supply &amp; Installation Sub"/>
      <sheetName val="2.6 Recurrent Cost Sub-Table"/>
      <sheetName val="Warranty Period"/>
      <sheetName val="Resource Load"/>
      <sheetName val="Jakarta Load Cost"/>
      <sheetName val="Resource Plan _2_"/>
    </sheetNames>
    <sheetDataSet>
      <sheetData sheetId="0"/>
      <sheetData sheetId="1"/>
      <sheetData sheetId="2">
        <row r="120">
          <cell r="H120">
            <v>9000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bardianto@trakindo.co.id" TargetMode="External"/><Relationship Id="rId18" Type="http://schemas.openxmlformats.org/officeDocument/2006/relationships/hyperlink" Target="mailto:bardianto@trakindo.co.id" TargetMode="External"/><Relationship Id="rId26" Type="http://schemas.openxmlformats.org/officeDocument/2006/relationships/hyperlink" Target="mailto:eka.mellyani@trakindo.co.id" TargetMode="External"/><Relationship Id="rId39" Type="http://schemas.openxmlformats.org/officeDocument/2006/relationships/hyperlink" Target="mailto:asgap.ali@trakindo.co.id" TargetMode="External"/><Relationship Id="rId3" Type="http://schemas.openxmlformats.org/officeDocument/2006/relationships/hyperlink" Target="mailto:Astrid.tobing@trakindo.co.id" TargetMode="External"/><Relationship Id="rId21" Type="http://schemas.openxmlformats.org/officeDocument/2006/relationships/hyperlink" Target="mailto:bardianto@trakindo.co.id" TargetMode="External"/><Relationship Id="rId34" Type="http://schemas.openxmlformats.org/officeDocument/2006/relationships/hyperlink" Target="mailto:asgap.ali@trakindo.co.id" TargetMode="External"/><Relationship Id="rId42" Type="http://schemas.openxmlformats.org/officeDocument/2006/relationships/hyperlink" Target="mailto:asgap.ali@trakindo.co.id" TargetMode="External"/><Relationship Id="rId47" Type="http://schemas.openxmlformats.org/officeDocument/2006/relationships/hyperlink" Target="mailto:hendra.mendome@trakindo.co.id" TargetMode="External"/><Relationship Id="rId7" Type="http://schemas.openxmlformats.org/officeDocument/2006/relationships/hyperlink" Target="mailto:Astrid.tobing@trakindo.co.id" TargetMode="External"/><Relationship Id="rId12" Type="http://schemas.openxmlformats.org/officeDocument/2006/relationships/hyperlink" Target="mailto:bardianto@trakindo.co.id" TargetMode="External"/><Relationship Id="rId17" Type="http://schemas.openxmlformats.org/officeDocument/2006/relationships/hyperlink" Target="mailto:bardianto@trakindo.co.id" TargetMode="External"/><Relationship Id="rId25" Type="http://schemas.openxmlformats.org/officeDocument/2006/relationships/hyperlink" Target="mailto:eka.mellyani@trakindo.co.id" TargetMode="External"/><Relationship Id="rId33" Type="http://schemas.openxmlformats.org/officeDocument/2006/relationships/hyperlink" Target="mailto:eka.mellyani@trakindo.co.id" TargetMode="External"/><Relationship Id="rId38" Type="http://schemas.openxmlformats.org/officeDocument/2006/relationships/hyperlink" Target="mailto:asgap.ali@trakindo.co.id" TargetMode="External"/><Relationship Id="rId46" Type="http://schemas.openxmlformats.org/officeDocument/2006/relationships/hyperlink" Target="mailto:hary.kristian@trakindo.co.id" TargetMode="External"/><Relationship Id="rId2" Type="http://schemas.openxmlformats.org/officeDocument/2006/relationships/hyperlink" Target="mailto:Astrid.tobing@trakindo.co.id" TargetMode="External"/><Relationship Id="rId16" Type="http://schemas.openxmlformats.org/officeDocument/2006/relationships/hyperlink" Target="mailto:bardianto@trakindo.co.id" TargetMode="External"/><Relationship Id="rId20" Type="http://schemas.openxmlformats.org/officeDocument/2006/relationships/hyperlink" Target="mailto:bardianto@trakindo.co.id" TargetMode="External"/><Relationship Id="rId29" Type="http://schemas.openxmlformats.org/officeDocument/2006/relationships/hyperlink" Target="mailto:eka.mellyani@trakindo.co.id" TargetMode="External"/><Relationship Id="rId41" Type="http://schemas.openxmlformats.org/officeDocument/2006/relationships/hyperlink" Target="mailto:asgap.ali@trakindo.co.id" TargetMode="External"/><Relationship Id="rId1" Type="http://schemas.openxmlformats.org/officeDocument/2006/relationships/hyperlink" Target="mailto:Astrid.tobing@trakindo.co.id" TargetMode="External"/><Relationship Id="rId6" Type="http://schemas.openxmlformats.org/officeDocument/2006/relationships/hyperlink" Target="mailto:Astrid.tobing@trakindo.co.id" TargetMode="External"/><Relationship Id="rId11" Type="http://schemas.openxmlformats.org/officeDocument/2006/relationships/hyperlink" Target="mailto:Astrid.tobing@trakindo.co.id" TargetMode="External"/><Relationship Id="rId24" Type="http://schemas.openxmlformats.org/officeDocument/2006/relationships/hyperlink" Target="mailto:eka.mellyani@trakindo.co.id" TargetMode="External"/><Relationship Id="rId32" Type="http://schemas.openxmlformats.org/officeDocument/2006/relationships/hyperlink" Target="mailto:eka.mellyani@trakindo.co.id" TargetMode="External"/><Relationship Id="rId37" Type="http://schemas.openxmlformats.org/officeDocument/2006/relationships/hyperlink" Target="mailto:asgap.ali@trakindo.co.id" TargetMode="External"/><Relationship Id="rId40" Type="http://schemas.openxmlformats.org/officeDocument/2006/relationships/hyperlink" Target="mailto:asgap.ali@trakindo.co.id" TargetMode="External"/><Relationship Id="rId45" Type="http://schemas.openxmlformats.org/officeDocument/2006/relationships/hyperlink" Target="mailto:asgap.ali@trakindo.co.id" TargetMode="External"/><Relationship Id="rId5" Type="http://schemas.openxmlformats.org/officeDocument/2006/relationships/hyperlink" Target="mailto:Astrid.tobing@trakindo.co.id" TargetMode="External"/><Relationship Id="rId15" Type="http://schemas.openxmlformats.org/officeDocument/2006/relationships/hyperlink" Target="mailto:bardianto@trakindo.co.id" TargetMode="External"/><Relationship Id="rId23" Type="http://schemas.openxmlformats.org/officeDocument/2006/relationships/hyperlink" Target="mailto:eka.mellyani@trakindo.co.id" TargetMode="External"/><Relationship Id="rId28" Type="http://schemas.openxmlformats.org/officeDocument/2006/relationships/hyperlink" Target="mailto:eka.mellyani@trakindo.co.id" TargetMode="External"/><Relationship Id="rId36" Type="http://schemas.openxmlformats.org/officeDocument/2006/relationships/hyperlink" Target="mailto:asgap.ali@trakindo.co.id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mailto:Astrid.tobing@trakindo.co.id" TargetMode="External"/><Relationship Id="rId19" Type="http://schemas.openxmlformats.org/officeDocument/2006/relationships/hyperlink" Target="mailto:bardianto@trakindo.co.id" TargetMode="External"/><Relationship Id="rId31" Type="http://schemas.openxmlformats.org/officeDocument/2006/relationships/hyperlink" Target="mailto:eka.mellyani@trakindo.co.id" TargetMode="External"/><Relationship Id="rId44" Type="http://schemas.openxmlformats.org/officeDocument/2006/relationships/hyperlink" Target="mailto:asgap.ali@trakindo.co.id" TargetMode="External"/><Relationship Id="rId4" Type="http://schemas.openxmlformats.org/officeDocument/2006/relationships/hyperlink" Target="mailto:Astrid.tobing@trakindo.co.id" TargetMode="External"/><Relationship Id="rId9" Type="http://schemas.openxmlformats.org/officeDocument/2006/relationships/hyperlink" Target="mailto:Astrid.tobing@trakindo.co.id" TargetMode="External"/><Relationship Id="rId14" Type="http://schemas.openxmlformats.org/officeDocument/2006/relationships/hyperlink" Target="mailto:bardianto@trakindo.co.id" TargetMode="External"/><Relationship Id="rId22" Type="http://schemas.openxmlformats.org/officeDocument/2006/relationships/hyperlink" Target="mailto:bardianto@trakindo.co.id" TargetMode="External"/><Relationship Id="rId27" Type="http://schemas.openxmlformats.org/officeDocument/2006/relationships/hyperlink" Target="mailto:eka.mellyani@trakindo.co.id" TargetMode="External"/><Relationship Id="rId30" Type="http://schemas.openxmlformats.org/officeDocument/2006/relationships/hyperlink" Target="mailto:eka.mellyani@trakindo.co.id" TargetMode="External"/><Relationship Id="rId35" Type="http://schemas.openxmlformats.org/officeDocument/2006/relationships/hyperlink" Target="mailto:asgap.ali@trakindo.co.id" TargetMode="External"/><Relationship Id="rId43" Type="http://schemas.openxmlformats.org/officeDocument/2006/relationships/hyperlink" Target="mailto:asgap.ali@trakindo.co.id" TargetMode="External"/><Relationship Id="rId48" Type="http://schemas.openxmlformats.org/officeDocument/2006/relationships/printerSettings" Target="../printerSettings/printerSettings2.bin"/><Relationship Id="rId8" Type="http://schemas.openxmlformats.org/officeDocument/2006/relationships/hyperlink" Target="mailto:Astrid.tobing@trakindo.co.id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DONY.JUAENI@TRAKINDO.CO.ID" TargetMode="External"/><Relationship Id="rId2" Type="http://schemas.openxmlformats.org/officeDocument/2006/relationships/hyperlink" Target="mailto:NOFIZAR@TRAKINDO.CO.ID" TargetMode="External"/><Relationship Id="rId1" Type="http://schemas.openxmlformats.org/officeDocument/2006/relationships/hyperlink" Target="mailto:Joko.suradin@trakindo.co.id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psuryono@fmi.com" TargetMode="External"/><Relationship Id="rId117" Type="http://schemas.openxmlformats.org/officeDocument/2006/relationships/hyperlink" Target="mailto:sevira.pratiwi@trakindo.co.id" TargetMode="External"/><Relationship Id="rId21" Type="http://schemas.openxmlformats.org/officeDocument/2006/relationships/hyperlink" Target="mailto:isumantr@fmi.com" TargetMode="External"/><Relationship Id="rId42" Type="http://schemas.openxmlformats.org/officeDocument/2006/relationships/hyperlink" Target="mailto:yudhistira@trakindo.co.id" TargetMode="External"/><Relationship Id="rId47" Type="http://schemas.openxmlformats.org/officeDocument/2006/relationships/hyperlink" Target="mailto:reza.hafizih@trakindo.co.id" TargetMode="External"/><Relationship Id="rId63" Type="http://schemas.openxmlformats.org/officeDocument/2006/relationships/hyperlink" Target="mailto:Afifan.pratama@trakindo.co.id" TargetMode="External"/><Relationship Id="rId68" Type="http://schemas.openxmlformats.org/officeDocument/2006/relationships/hyperlink" Target="mailto:izmen.prananda@trakindo.co.id" TargetMode="External"/><Relationship Id="rId84" Type="http://schemas.openxmlformats.org/officeDocument/2006/relationships/hyperlink" Target="mailto:abang.irman@trakindo.co.id" TargetMode="External"/><Relationship Id="rId89" Type="http://schemas.openxmlformats.org/officeDocument/2006/relationships/hyperlink" Target="mailto:asjahri.pujianto@trakindo.co.id" TargetMode="External"/><Relationship Id="rId112" Type="http://schemas.openxmlformats.org/officeDocument/2006/relationships/hyperlink" Target="mailto:miftahul.asror@trakindo.co.id" TargetMode="External"/><Relationship Id="rId133" Type="http://schemas.openxmlformats.org/officeDocument/2006/relationships/hyperlink" Target="mailto:berlin.pabunta@trakindo.co.id" TargetMode="External"/><Relationship Id="rId138" Type="http://schemas.openxmlformats.org/officeDocument/2006/relationships/hyperlink" Target="mailto:mochamad.farid@trakindo.co.id" TargetMode="External"/><Relationship Id="rId154" Type="http://schemas.openxmlformats.org/officeDocument/2006/relationships/hyperlink" Target="mailto:nia.miraniyanti@trakindo.co.id" TargetMode="External"/><Relationship Id="rId159" Type="http://schemas.openxmlformats.org/officeDocument/2006/relationships/hyperlink" Target="mailto:august.trianto@trakindo.co.id" TargetMode="External"/><Relationship Id="rId170" Type="http://schemas.openxmlformats.org/officeDocument/2006/relationships/hyperlink" Target="mailto:dsantoso@trakindo.co.id" TargetMode="External"/><Relationship Id="rId16" Type="http://schemas.openxmlformats.org/officeDocument/2006/relationships/hyperlink" Target="mailto:mrerung@fmi.com" TargetMode="External"/><Relationship Id="rId107" Type="http://schemas.openxmlformats.org/officeDocument/2006/relationships/hyperlink" Target="mailto:lpedy@trakindo.co.id" TargetMode="External"/><Relationship Id="rId11" Type="http://schemas.openxmlformats.org/officeDocument/2006/relationships/hyperlink" Target="mailto:mambarur@fmi.com" TargetMode="External"/><Relationship Id="rId32" Type="http://schemas.openxmlformats.org/officeDocument/2006/relationships/hyperlink" Target="mailto:vpalenew@fmi.com" TargetMode="External"/><Relationship Id="rId37" Type="http://schemas.openxmlformats.org/officeDocument/2006/relationships/hyperlink" Target="mailto:nsutarjo@fmi.com" TargetMode="External"/><Relationship Id="rId53" Type="http://schemas.openxmlformats.org/officeDocument/2006/relationships/hyperlink" Target="mailto:eka.mellyani@trakindo.co.id" TargetMode="External"/><Relationship Id="rId58" Type="http://schemas.openxmlformats.org/officeDocument/2006/relationships/hyperlink" Target="mailto:rahadian.sukma@trakindo.co.id" TargetMode="External"/><Relationship Id="rId74" Type="http://schemas.openxmlformats.org/officeDocument/2006/relationships/hyperlink" Target="mailto:sujari@trakindo.co.id" TargetMode="External"/><Relationship Id="rId79" Type="http://schemas.openxmlformats.org/officeDocument/2006/relationships/hyperlink" Target="mailto:Muhammad.afriansyah@trakindo.co.id" TargetMode="External"/><Relationship Id="rId102" Type="http://schemas.openxmlformats.org/officeDocument/2006/relationships/hyperlink" Target="mailto:dwi.sunarto@trakindo.co.id" TargetMode="External"/><Relationship Id="rId123" Type="http://schemas.openxmlformats.org/officeDocument/2006/relationships/hyperlink" Target="mailto:asgap.ali@trakindo.co.id" TargetMode="External"/><Relationship Id="rId128" Type="http://schemas.openxmlformats.org/officeDocument/2006/relationships/hyperlink" Target="mailto:matius.mongan@trakindo.co.id" TargetMode="External"/><Relationship Id="rId144" Type="http://schemas.openxmlformats.org/officeDocument/2006/relationships/hyperlink" Target="mailto:lisna.pasaribu@trakindo.co.id" TargetMode="External"/><Relationship Id="rId149" Type="http://schemas.openxmlformats.org/officeDocument/2006/relationships/hyperlink" Target="mailto:chandra.ariska@trakindo.co.id" TargetMode="External"/><Relationship Id="rId5" Type="http://schemas.openxmlformats.org/officeDocument/2006/relationships/hyperlink" Target="mailto:lliud@fmi.com" TargetMode="External"/><Relationship Id="rId90" Type="http://schemas.openxmlformats.org/officeDocument/2006/relationships/hyperlink" Target="mailto:deka.sasmita@trakindo.co.id" TargetMode="External"/><Relationship Id="rId95" Type="http://schemas.openxmlformats.org/officeDocument/2006/relationships/hyperlink" Target="mailto:nadya.catherine@trakindo.co.id" TargetMode="External"/><Relationship Id="rId160" Type="http://schemas.openxmlformats.org/officeDocument/2006/relationships/hyperlink" Target="mailto:elisa.gunawan@trakindo.co.id" TargetMode="External"/><Relationship Id="rId165" Type="http://schemas.openxmlformats.org/officeDocument/2006/relationships/hyperlink" Target="mailto:perdana.rozaq@trakindo.co.id" TargetMode="External"/><Relationship Id="rId22" Type="http://schemas.openxmlformats.org/officeDocument/2006/relationships/hyperlink" Target="mailto:mufi@fmi.com" TargetMode="External"/><Relationship Id="rId27" Type="http://schemas.openxmlformats.org/officeDocument/2006/relationships/hyperlink" Target="mailto:jlasut@fmi.com" TargetMode="External"/><Relationship Id="rId43" Type="http://schemas.openxmlformats.org/officeDocument/2006/relationships/hyperlink" Target="mailto:elwan.muharizon@trakindo.co.id" TargetMode="External"/><Relationship Id="rId48" Type="http://schemas.openxmlformats.org/officeDocument/2006/relationships/hyperlink" Target="mailto:mulyanto.syarif@trakindo.co.id" TargetMode="External"/><Relationship Id="rId64" Type="http://schemas.openxmlformats.org/officeDocument/2006/relationships/hyperlink" Target="mailto:dovi.jauhari@trakindo.co.id" TargetMode="External"/><Relationship Id="rId69" Type="http://schemas.openxmlformats.org/officeDocument/2006/relationships/hyperlink" Target="mailto:tomarya@trakindo.co.id" TargetMode="External"/><Relationship Id="rId113" Type="http://schemas.openxmlformats.org/officeDocument/2006/relationships/hyperlink" Target="mailto:nandini.candraditya@trakindo.co.id" TargetMode="External"/><Relationship Id="rId118" Type="http://schemas.openxmlformats.org/officeDocument/2006/relationships/hyperlink" Target="mailto:pwahyuningtyas@trakindo.co.id" TargetMode="External"/><Relationship Id="rId134" Type="http://schemas.openxmlformats.org/officeDocument/2006/relationships/hyperlink" Target="mailto:arya.fahrian@trakindo.co.id" TargetMode="External"/><Relationship Id="rId139" Type="http://schemas.openxmlformats.org/officeDocument/2006/relationships/hyperlink" Target="mailto:imelda.sanapang@trakindo.co.id" TargetMode="External"/><Relationship Id="rId80" Type="http://schemas.openxmlformats.org/officeDocument/2006/relationships/hyperlink" Target="mailto:farid.durachim@trakindo.co.id" TargetMode="External"/><Relationship Id="rId85" Type="http://schemas.openxmlformats.org/officeDocument/2006/relationships/hyperlink" Target="mailto:muhamad.tasman@trakindo.co.id" TargetMode="External"/><Relationship Id="rId150" Type="http://schemas.openxmlformats.org/officeDocument/2006/relationships/hyperlink" Target="mailto:ade.lekakutari@trakindo.co.id" TargetMode="External"/><Relationship Id="rId155" Type="http://schemas.openxmlformats.org/officeDocument/2006/relationships/hyperlink" Target="mailto:muhammad.sukirman@trakindo.co.id" TargetMode="External"/><Relationship Id="rId12" Type="http://schemas.openxmlformats.org/officeDocument/2006/relationships/hyperlink" Target="mailto:vtandung@fmi.com" TargetMode="External"/><Relationship Id="rId17" Type="http://schemas.openxmlformats.org/officeDocument/2006/relationships/hyperlink" Target="mailto:roroh@fmi.com" TargetMode="External"/><Relationship Id="rId33" Type="http://schemas.openxmlformats.org/officeDocument/2006/relationships/hyperlink" Target="mailto:bsiagian1@fmi.com" TargetMode="External"/><Relationship Id="rId38" Type="http://schemas.openxmlformats.org/officeDocument/2006/relationships/hyperlink" Target="mailto:ryanthong@tusspl.com" TargetMode="External"/><Relationship Id="rId59" Type="http://schemas.openxmlformats.org/officeDocument/2006/relationships/hyperlink" Target="mailto:artha.linda@trakindo.co.id" TargetMode="External"/><Relationship Id="rId103" Type="http://schemas.openxmlformats.org/officeDocument/2006/relationships/hyperlink" Target="mailto:rifai.kandong@trakindo.co.id" TargetMode="External"/><Relationship Id="rId108" Type="http://schemas.openxmlformats.org/officeDocument/2006/relationships/hyperlink" Target="mailto:andy.hakim@trakindo.co.id" TargetMode="External"/><Relationship Id="rId124" Type="http://schemas.openxmlformats.org/officeDocument/2006/relationships/hyperlink" Target="mailto:acnes.kaltim@trakindo.co.id" TargetMode="External"/><Relationship Id="rId129" Type="http://schemas.openxmlformats.org/officeDocument/2006/relationships/hyperlink" Target="mailto:tamrin.mahmud@trakindo.co.id" TargetMode="External"/><Relationship Id="rId54" Type="http://schemas.openxmlformats.org/officeDocument/2006/relationships/hyperlink" Target="mailto:rina.rohana@trakindo.co.id" TargetMode="External"/><Relationship Id="rId70" Type="http://schemas.openxmlformats.org/officeDocument/2006/relationships/hyperlink" Target="mailto:Zulhamdyanov@trakindo.co.id" TargetMode="External"/><Relationship Id="rId75" Type="http://schemas.openxmlformats.org/officeDocument/2006/relationships/hyperlink" Target="mailto:fani.mulia@trakindo.co.id" TargetMode="External"/><Relationship Id="rId91" Type="http://schemas.openxmlformats.org/officeDocument/2006/relationships/hyperlink" Target="mailto:mega.yustira@trakindo.co.id" TargetMode="External"/><Relationship Id="rId96" Type="http://schemas.openxmlformats.org/officeDocument/2006/relationships/hyperlink" Target="mailto:faisal.rachman@trakindo.co.id" TargetMode="External"/><Relationship Id="rId140" Type="http://schemas.openxmlformats.org/officeDocument/2006/relationships/hyperlink" Target="mailto:septo.murdianto@trakindo.co.id" TargetMode="External"/><Relationship Id="rId145" Type="http://schemas.openxmlformats.org/officeDocument/2006/relationships/hyperlink" Target="mailto:sulistiawan@trakindo.co.id" TargetMode="External"/><Relationship Id="rId161" Type="http://schemas.openxmlformats.org/officeDocument/2006/relationships/hyperlink" Target="mailto:arif.prasetyo@trakindo.co.id" TargetMode="External"/><Relationship Id="rId166" Type="http://schemas.openxmlformats.org/officeDocument/2006/relationships/hyperlink" Target="mailto:i.baskoro@trakindo.co.id" TargetMode="External"/><Relationship Id="rId1" Type="http://schemas.openxmlformats.org/officeDocument/2006/relationships/hyperlink" Target="mailto:srompas@fmi.com" TargetMode="External"/><Relationship Id="rId6" Type="http://schemas.openxmlformats.org/officeDocument/2006/relationships/hyperlink" Target="mailto:roby.thosuly@trakindo.co.id" TargetMode="External"/><Relationship Id="rId15" Type="http://schemas.openxmlformats.org/officeDocument/2006/relationships/hyperlink" Target="mailto:raditama@fmi.com" TargetMode="External"/><Relationship Id="rId23" Type="http://schemas.openxmlformats.org/officeDocument/2006/relationships/hyperlink" Target="mailto:ms@fmi.com" TargetMode="External"/><Relationship Id="rId28" Type="http://schemas.openxmlformats.org/officeDocument/2006/relationships/hyperlink" Target="mailto:arahman5@fmi.com" TargetMode="External"/><Relationship Id="rId36" Type="http://schemas.openxmlformats.org/officeDocument/2006/relationships/hyperlink" Target="mailto:sudirman1@fmi.com" TargetMode="External"/><Relationship Id="rId49" Type="http://schemas.openxmlformats.org/officeDocument/2006/relationships/hyperlink" Target="mailto:rio.mahyuddin@trakindo.co.id" TargetMode="External"/><Relationship Id="rId57" Type="http://schemas.openxmlformats.org/officeDocument/2006/relationships/hyperlink" Target="mailto:abdul.malik@trakindo.co.id" TargetMode="External"/><Relationship Id="rId106" Type="http://schemas.openxmlformats.org/officeDocument/2006/relationships/hyperlink" Target="mailto:dwi.hernandaryanto@trakindo.co.id" TargetMode="External"/><Relationship Id="rId114" Type="http://schemas.openxmlformats.org/officeDocument/2006/relationships/hyperlink" Target="mailto:charles.gozali@trakindo.co.id" TargetMode="External"/><Relationship Id="rId119" Type="http://schemas.openxmlformats.org/officeDocument/2006/relationships/hyperlink" Target="mailto:muhammad.yaqin@trakindo.co.id" TargetMode="External"/><Relationship Id="rId127" Type="http://schemas.openxmlformats.org/officeDocument/2006/relationships/hyperlink" Target="mailto:yudi.syarif@trakindo.co.id" TargetMode="External"/><Relationship Id="rId10" Type="http://schemas.openxmlformats.org/officeDocument/2006/relationships/hyperlink" Target="mailto:rrisi@fmi.com" TargetMode="External"/><Relationship Id="rId31" Type="http://schemas.openxmlformats.org/officeDocument/2006/relationships/hyperlink" Target="mailto:muswar@fmi.com" TargetMode="External"/><Relationship Id="rId44" Type="http://schemas.openxmlformats.org/officeDocument/2006/relationships/hyperlink" Target="mailto:mersi.indriani@trakindo.co.id" TargetMode="External"/><Relationship Id="rId52" Type="http://schemas.openxmlformats.org/officeDocument/2006/relationships/hyperlink" Target="mailto:titi.fristia@trakindo.co.id" TargetMode="External"/><Relationship Id="rId60" Type="http://schemas.openxmlformats.org/officeDocument/2006/relationships/hyperlink" Target="mailto:surya.setiawan@trakindo.co.id" TargetMode="External"/><Relationship Id="rId65" Type="http://schemas.openxmlformats.org/officeDocument/2006/relationships/hyperlink" Target="mailto:riyono@trakindo.co.id" TargetMode="External"/><Relationship Id="rId73" Type="http://schemas.openxmlformats.org/officeDocument/2006/relationships/hyperlink" Target="mailto:Romi.saputra@trakindo.co.id" TargetMode="External"/><Relationship Id="rId78" Type="http://schemas.openxmlformats.org/officeDocument/2006/relationships/hyperlink" Target="mailto:Astrid.tobing@trakindo.co.id" TargetMode="External"/><Relationship Id="rId81" Type="http://schemas.openxmlformats.org/officeDocument/2006/relationships/hyperlink" Target="mailto:donny.timbulen@trakindo.co.id" TargetMode="External"/><Relationship Id="rId86" Type="http://schemas.openxmlformats.org/officeDocument/2006/relationships/hyperlink" Target="mailto:adi.nugroho@trakindo.co.id" TargetMode="External"/><Relationship Id="rId94" Type="http://schemas.openxmlformats.org/officeDocument/2006/relationships/hyperlink" Target="mailto:sukarno.hidayat@trakindo.co.id" TargetMode="External"/><Relationship Id="rId99" Type="http://schemas.openxmlformats.org/officeDocument/2006/relationships/hyperlink" Target="mailto:bambang@trakindo.co.id" TargetMode="External"/><Relationship Id="rId101" Type="http://schemas.openxmlformats.org/officeDocument/2006/relationships/hyperlink" Target="mailto:muhammad.sandi@trakindo.co.id" TargetMode="External"/><Relationship Id="rId122" Type="http://schemas.openxmlformats.org/officeDocument/2006/relationships/hyperlink" Target="mailto:yulman.suriansyah@trakindo.co.id" TargetMode="External"/><Relationship Id="rId130" Type="http://schemas.openxmlformats.org/officeDocument/2006/relationships/hyperlink" Target="mailto:asad.nawawi@trakindo.co.id" TargetMode="External"/><Relationship Id="rId135" Type="http://schemas.openxmlformats.org/officeDocument/2006/relationships/hyperlink" Target="mailto:jayeng.wijaya@trakindo.co.id" TargetMode="External"/><Relationship Id="rId143" Type="http://schemas.openxmlformats.org/officeDocument/2006/relationships/hyperlink" Target="mailto:sugianto.supadi@trakindo.co.id" TargetMode="External"/><Relationship Id="rId148" Type="http://schemas.openxmlformats.org/officeDocument/2006/relationships/hyperlink" Target="mailto:hanry.taufan@trakindo.co.id" TargetMode="External"/><Relationship Id="rId151" Type="http://schemas.openxmlformats.org/officeDocument/2006/relationships/hyperlink" Target="mailto:i.budiasa@trakindo.co.id" TargetMode="External"/><Relationship Id="rId156" Type="http://schemas.openxmlformats.org/officeDocument/2006/relationships/hyperlink" Target="mailto:srahardja@trakindo.co.id" TargetMode="External"/><Relationship Id="rId164" Type="http://schemas.openxmlformats.org/officeDocument/2006/relationships/hyperlink" Target="mailto:sylvia.hilda@trakindo.co.id" TargetMode="External"/><Relationship Id="rId169" Type="http://schemas.openxmlformats.org/officeDocument/2006/relationships/hyperlink" Target="mailto:kiswanto.prayitno@trakindo.co.id" TargetMode="External"/><Relationship Id="rId4" Type="http://schemas.openxmlformats.org/officeDocument/2006/relationships/hyperlink" Target="mailto:lpomanto@fmi.com" TargetMode="External"/><Relationship Id="rId9" Type="http://schemas.openxmlformats.org/officeDocument/2006/relationships/hyperlink" Target="mailto:rahim@fmi.com" TargetMode="External"/><Relationship Id="rId13" Type="http://schemas.openxmlformats.org/officeDocument/2006/relationships/hyperlink" Target="mailto:maryanto@fmi.com" TargetMode="External"/><Relationship Id="rId18" Type="http://schemas.openxmlformats.org/officeDocument/2006/relationships/hyperlink" Target="mailto:asaranga@fmi.com" TargetMode="External"/><Relationship Id="rId39" Type="http://schemas.openxmlformats.org/officeDocument/2006/relationships/hyperlink" Target="mailto:brenda@tusspl.com" TargetMode="External"/><Relationship Id="rId109" Type="http://schemas.openxmlformats.org/officeDocument/2006/relationships/hyperlink" Target="mailto:tri.pamularsih@trakindo.co.id" TargetMode="External"/><Relationship Id="rId34" Type="http://schemas.openxmlformats.org/officeDocument/2006/relationships/hyperlink" Target="mailto:mmaruf@fmi.com" TargetMode="External"/><Relationship Id="rId50" Type="http://schemas.openxmlformats.org/officeDocument/2006/relationships/hyperlink" Target="mailto:rokhim@trakindo.co.id" TargetMode="External"/><Relationship Id="rId55" Type="http://schemas.openxmlformats.org/officeDocument/2006/relationships/hyperlink" Target="mailto:doddy.cahyono@trakindo.co.id" TargetMode="External"/><Relationship Id="rId76" Type="http://schemas.openxmlformats.org/officeDocument/2006/relationships/hyperlink" Target="mailto:Billian.noor@trakindo.co.id" TargetMode="External"/><Relationship Id="rId97" Type="http://schemas.openxmlformats.org/officeDocument/2006/relationships/hyperlink" Target="mailto:joko.purwanto@trakindo.co.id" TargetMode="External"/><Relationship Id="rId104" Type="http://schemas.openxmlformats.org/officeDocument/2006/relationships/hyperlink" Target="mailto:mtangdilallo@trakindo.co.id" TargetMode="External"/><Relationship Id="rId120" Type="http://schemas.openxmlformats.org/officeDocument/2006/relationships/hyperlink" Target="mailto:andhik.pujianto@trakindo.co.id" TargetMode="External"/><Relationship Id="rId125" Type="http://schemas.openxmlformats.org/officeDocument/2006/relationships/hyperlink" Target="mailto:muhamad.joezeno@trakindo.co.id" TargetMode="External"/><Relationship Id="rId141" Type="http://schemas.openxmlformats.org/officeDocument/2006/relationships/hyperlink" Target="mailto:taufik.rachman@trakindo.co.id" TargetMode="External"/><Relationship Id="rId146" Type="http://schemas.openxmlformats.org/officeDocument/2006/relationships/hyperlink" Target="mailto:candra.juliawan@trakindo.co.id" TargetMode="External"/><Relationship Id="rId167" Type="http://schemas.openxmlformats.org/officeDocument/2006/relationships/hyperlink" Target="mailto:dwiseta.oktaviari@trakindo.co.id" TargetMode="External"/><Relationship Id="rId7" Type="http://schemas.openxmlformats.org/officeDocument/2006/relationships/hyperlink" Target="mailto:ssannu@fmi.com" TargetMode="External"/><Relationship Id="rId71" Type="http://schemas.openxmlformats.org/officeDocument/2006/relationships/hyperlink" Target="mailto:Ahmad.lubis@trakindo" TargetMode="External"/><Relationship Id="rId92" Type="http://schemas.openxmlformats.org/officeDocument/2006/relationships/hyperlink" Target="mailto:djahrani@trakindo.co.id" TargetMode="External"/><Relationship Id="rId162" Type="http://schemas.openxmlformats.org/officeDocument/2006/relationships/hyperlink" Target="mailto:liza.zunimar@trakindo.co.id" TargetMode="External"/><Relationship Id="rId2" Type="http://schemas.openxmlformats.org/officeDocument/2006/relationships/hyperlink" Target="mailto:mkowaas1@fmi.com" TargetMode="External"/><Relationship Id="rId29" Type="http://schemas.openxmlformats.org/officeDocument/2006/relationships/hyperlink" Target="mailto:mmassie@fmi.com" TargetMode="External"/><Relationship Id="rId24" Type="http://schemas.openxmlformats.org/officeDocument/2006/relationships/hyperlink" Target="mailto:sbatubar@fmi.com" TargetMode="External"/><Relationship Id="rId40" Type="http://schemas.openxmlformats.org/officeDocument/2006/relationships/hyperlink" Target="mailto:karencky@tusspl.com" TargetMode="External"/><Relationship Id="rId45" Type="http://schemas.openxmlformats.org/officeDocument/2006/relationships/hyperlink" Target="mailto:zulfikar.ahmad@trakindo.co.id" TargetMode="External"/><Relationship Id="rId66" Type="http://schemas.openxmlformats.org/officeDocument/2006/relationships/hyperlink" Target="mailto:muhammad.simbolon@trakindo.co.id" TargetMode="External"/><Relationship Id="rId87" Type="http://schemas.openxmlformats.org/officeDocument/2006/relationships/hyperlink" Target="mailto:choirul.za@trakindo.co.id" TargetMode="External"/><Relationship Id="rId110" Type="http://schemas.openxmlformats.org/officeDocument/2006/relationships/hyperlink" Target="mailto:hwinanto@trakindo.co.id" TargetMode="External"/><Relationship Id="rId115" Type="http://schemas.openxmlformats.org/officeDocument/2006/relationships/hyperlink" Target="mailto:suyono.ikram@trakindo.co.id" TargetMode="External"/><Relationship Id="rId131" Type="http://schemas.openxmlformats.org/officeDocument/2006/relationships/hyperlink" Target="mailto:allen.mumu@trakindo.co.id" TargetMode="External"/><Relationship Id="rId136" Type="http://schemas.openxmlformats.org/officeDocument/2006/relationships/hyperlink" Target="mailto:merry.laatung@trakindo.co.id" TargetMode="External"/><Relationship Id="rId157" Type="http://schemas.openxmlformats.org/officeDocument/2006/relationships/hyperlink" Target="mailto:endik.atmadji@trakindo.co.id" TargetMode="External"/><Relationship Id="rId61" Type="http://schemas.openxmlformats.org/officeDocument/2006/relationships/hyperlink" Target="mailto:zulviyandi.dahril@trakindo.co.id" TargetMode="External"/><Relationship Id="rId82" Type="http://schemas.openxmlformats.org/officeDocument/2006/relationships/hyperlink" Target="mailto:abdul.asis@trakindo.co.id" TargetMode="External"/><Relationship Id="rId152" Type="http://schemas.openxmlformats.org/officeDocument/2006/relationships/hyperlink" Target="mailto:lita.lianawati@trakindo.co.id" TargetMode="External"/><Relationship Id="rId19" Type="http://schemas.openxmlformats.org/officeDocument/2006/relationships/hyperlink" Target="mailto:ftorey@fmi.com" TargetMode="External"/><Relationship Id="rId14" Type="http://schemas.openxmlformats.org/officeDocument/2006/relationships/hyperlink" Target="mailto:dsapan@fmi.com" TargetMode="External"/><Relationship Id="rId30" Type="http://schemas.openxmlformats.org/officeDocument/2006/relationships/hyperlink" Target="mailto:firmansy4@fmi.com" TargetMode="External"/><Relationship Id="rId35" Type="http://schemas.openxmlformats.org/officeDocument/2006/relationships/hyperlink" Target="mailto:mpademme@fmi.com" TargetMode="External"/><Relationship Id="rId56" Type="http://schemas.openxmlformats.org/officeDocument/2006/relationships/hyperlink" Target="mailto:dedy.suhendra@trakindo.co.id" TargetMode="External"/><Relationship Id="rId77" Type="http://schemas.openxmlformats.org/officeDocument/2006/relationships/hyperlink" Target="mailto:Gigih.ananto@trakindo.co.id" TargetMode="External"/><Relationship Id="rId100" Type="http://schemas.openxmlformats.org/officeDocument/2006/relationships/hyperlink" Target="mailto:fauzan.arief@trakindo.co.id" TargetMode="External"/><Relationship Id="rId105" Type="http://schemas.openxmlformats.org/officeDocument/2006/relationships/hyperlink" Target="mailto:widodo.wibawa@trakindo.co.id" TargetMode="External"/><Relationship Id="rId126" Type="http://schemas.openxmlformats.org/officeDocument/2006/relationships/hyperlink" Target="mailto:warno.cartam@trakindo.co.id" TargetMode="External"/><Relationship Id="rId147" Type="http://schemas.openxmlformats.org/officeDocument/2006/relationships/hyperlink" Target="mailto:eko.prihardiyanto@trakindo.co.id" TargetMode="External"/><Relationship Id="rId168" Type="http://schemas.openxmlformats.org/officeDocument/2006/relationships/hyperlink" Target="mailto:buddy.jatnika@trakindo.co.id" TargetMode="External"/><Relationship Id="rId8" Type="http://schemas.openxmlformats.org/officeDocument/2006/relationships/hyperlink" Target="mailto:dparrang@fmi.com" TargetMode="External"/><Relationship Id="rId51" Type="http://schemas.openxmlformats.org/officeDocument/2006/relationships/hyperlink" Target="mailto:bardianto@trakindo.co.id" TargetMode="External"/><Relationship Id="rId72" Type="http://schemas.openxmlformats.org/officeDocument/2006/relationships/hyperlink" Target="mailto:mahmuda.batubara@trakindo.co.id" TargetMode="External"/><Relationship Id="rId93" Type="http://schemas.openxmlformats.org/officeDocument/2006/relationships/hyperlink" Target="mailto:jati.nugroho@trakindo.co.id" TargetMode="External"/><Relationship Id="rId98" Type="http://schemas.openxmlformats.org/officeDocument/2006/relationships/hyperlink" Target="mailto:wahris.atmaja@trakindo.co.id" TargetMode="External"/><Relationship Id="rId121" Type="http://schemas.openxmlformats.org/officeDocument/2006/relationships/hyperlink" Target="mailto:titik.nugraheni@trakindo.co.id" TargetMode="External"/><Relationship Id="rId142" Type="http://schemas.openxmlformats.org/officeDocument/2006/relationships/hyperlink" Target="mailto:leonardus.prasetyo@trakindo.co.id" TargetMode="External"/><Relationship Id="rId163" Type="http://schemas.openxmlformats.org/officeDocument/2006/relationships/hyperlink" Target="mailto:risa.ristiyani@trakindo.co.id" TargetMode="External"/><Relationship Id="rId3" Type="http://schemas.openxmlformats.org/officeDocument/2006/relationships/hyperlink" Target="mailto:amanangk@fmi.com" TargetMode="External"/><Relationship Id="rId25" Type="http://schemas.openxmlformats.org/officeDocument/2006/relationships/hyperlink" Target="mailto:mustamin@fmi.com" TargetMode="External"/><Relationship Id="rId46" Type="http://schemas.openxmlformats.org/officeDocument/2006/relationships/hyperlink" Target="mailto:muliono@trakindo.co.id" TargetMode="External"/><Relationship Id="rId67" Type="http://schemas.openxmlformats.org/officeDocument/2006/relationships/hyperlink" Target="mailto:herry.susanto@trakindo.co.id" TargetMode="External"/><Relationship Id="rId116" Type="http://schemas.openxmlformats.org/officeDocument/2006/relationships/hyperlink" Target="mailto:mohammad.suprapto@trakindo.co.id" TargetMode="External"/><Relationship Id="rId137" Type="http://schemas.openxmlformats.org/officeDocument/2006/relationships/hyperlink" Target="mailto:tras.buana@trakindo.co.id" TargetMode="External"/><Relationship Id="rId158" Type="http://schemas.openxmlformats.org/officeDocument/2006/relationships/hyperlink" Target="mailto:asetiawan@trakindo.co.id" TargetMode="External"/><Relationship Id="rId20" Type="http://schemas.openxmlformats.org/officeDocument/2006/relationships/hyperlink" Target="mailto:dsetyawa@fmi.com" TargetMode="External"/><Relationship Id="rId41" Type="http://schemas.openxmlformats.org/officeDocument/2006/relationships/hyperlink" Target="mailto:ryanthong@tusspl.com" TargetMode="External"/><Relationship Id="rId62" Type="http://schemas.openxmlformats.org/officeDocument/2006/relationships/hyperlink" Target="mailto:desmarita.hasibuan@trakindo.co.id" TargetMode="External"/><Relationship Id="rId83" Type="http://schemas.openxmlformats.org/officeDocument/2006/relationships/hyperlink" Target="mailto:parsaoran.siahaan@trakindo.co.id" TargetMode="External"/><Relationship Id="rId88" Type="http://schemas.openxmlformats.org/officeDocument/2006/relationships/hyperlink" Target="mailto:juki.priyono@trakindo.co.id" TargetMode="External"/><Relationship Id="rId111" Type="http://schemas.openxmlformats.org/officeDocument/2006/relationships/hyperlink" Target="mailto:anwarst@trakindo.co.id" TargetMode="External"/><Relationship Id="rId132" Type="http://schemas.openxmlformats.org/officeDocument/2006/relationships/hyperlink" Target="mailto:prayus.marsanta@trakindo.co.id" TargetMode="External"/><Relationship Id="rId153" Type="http://schemas.openxmlformats.org/officeDocument/2006/relationships/hyperlink" Target="mailto:handoko.ali@trakindo.co.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F00"/>
  </sheetPr>
  <dimension ref="A1:D79"/>
  <sheetViews>
    <sheetView workbookViewId="0">
      <selection sqref="A1:A3"/>
    </sheetView>
  </sheetViews>
  <sheetFormatPr defaultRowHeight="15"/>
  <cols>
    <col min="2" max="2" width="24" customWidth="1"/>
    <col min="3" max="3" width="19.5703125" customWidth="1"/>
    <col min="4" max="4" width="66.28515625" bestFit="1" customWidth="1"/>
  </cols>
  <sheetData>
    <row r="1" spans="1:4" s="3" customFormat="1" ht="15.75">
      <c r="A1" s="4" t="s">
        <v>36</v>
      </c>
    </row>
    <row r="2" spans="1:4" s="3" customFormat="1" ht="15.75">
      <c r="A2" s="4" t="s">
        <v>1105</v>
      </c>
      <c r="D2" s="45"/>
    </row>
    <row r="3" spans="1:4" s="3" customFormat="1" ht="15.75">
      <c r="A3" s="4" t="s">
        <v>112</v>
      </c>
    </row>
    <row r="5" spans="1:4" ht="45" customHeight="1">
      <c r="C5" s="23" t="s">
        <v>37</v>
      </c>
      <c r="D5" s="24" t="s">
        <v>46</v>
      </c>
    </row>
    <row r="6" spans="1:4">
      <c r="C6" s="5" t="s">
        <v>385</v>
      </c>
      <c r="D6" s="16" t="s">
        <v>384</v>
      </c>
    </row>
    <row r="7" spans="1:4">
      <c r="C7" s="5" t="s">
        <v>386</v>
      </c>
      <c r="D7" s="16" t="s">
        <v>418</v>
      </c>
    </row>
    <row r="8" spans="1:4">
      <c r="C8" s="5" t="s">
        <v>389</v>
      </c>
      <c r="D8" s="16" t="s">
        <v>420</v>
      </c>
    </row>
    <row r="9" spans="1:4">
      <c r="C9" s="5" t="s">
        <v>390</v>
      </c>
      <c r="D9" s="16" t="s">
        <v>422</v>
      </c>
    </row>
    <row r="10" spans="1:4">
      <c r="C10" s="46" t="s">
        <v>387</v>
      </c>
      <c r="D10" s="47" t="s">
        <v>388</v>
      </c>
    </row>
    <row r="11" spans="1:4">
      <c r="A11" s="6" t="s">
        <v>38</v>
      </c>
      <c r="C11" s="7" t="s">
        <v>3</v>
      </c>
      <c r="D11" s="17" t="s">
        <v>47</v>
      </c>
    </row>
    <row r="12" spans="1:4">
      <c r="A12" s="8"/>
      <c r="B12" t="s">
        <v>0</v>
      </c>
      <c r="C12" s="7" t="s">
        <v>39</v>
      </c>
      <c r="D12" s="17" t="s">
        <v>48</v>
      </c>
    </row>
    <row r="13" spans="1:4">
      <c r="A13" s="48"/>
      <c r="B13" t="s">
        <v>387</v>
      </c>
      <c r="C13" s="7" t="s">
        <v>4</v>
      </c>
      <c r="D13" s="17" t="s">
        <v>49</v>
      </c>
    </row>
    <row r="14" spans="1:4">
      <c r="A14" s="9"/>
      <c r="B14" t="s">
        <v>40</v>
      </c>
      <c r="C14" s="7" t="s">
        <v>42</v>
      </c>
      <c r="D14" s="17" t="s">
        <v>50</v>
      </c>
    </row>
    <row r="15" spans="1:4">
      <c r="A15" s="10"/>
      <c r="B15" t="s">
        <v>41</v>
      </c>
      <c r="C15" s="7" t="s">
        <v>5</v>
      </c>
      <c r="D15" s="17" t="s">
        <v>51</v>
      </c>
    </row>
    <row r="16" spans="1:4">
      <c r="A16" s="11"/>
      <c r="B16" t="s">
        <v>43</v>
      </c>
      <c r="C16" s="7" t="s">
        <v>6</v>
      </c>
      <c r="D16" s="17" t="s">
        <v>52</v>
      </c>
    </row>
    <row r="17" spans="1:4">
      <c r="A17" s="12"/>
      <c r="B17" t="s">
        <v>44</v>
      </c>
      <c r="C17" s="7" t="s">
        <v>7</v>
      </c>
      <c r="D17" s="17" t="s">
        <v>53</v>
      </c>
    </row>
    <row r="18" spans="1:4">
      <c r="C18" s="7" t="s">
        <v>8</v>
      </c>
      <c r="D18" s="17" t="s">
        <v>54</v>
      </c>
    </row>
    <row r="19" spans="1:4">
      <c r="C19" s="7" t="s">
        <v>9</v>
      </c>
      <c r="D19" s="17" t="s">
        <v>55</v>
      </c>
    </row>
    <row r="20" spans="1:4" ht="15.75">
      <c r="C20" s="7" t="s">
        <v>10</v>
      </c>
      <c r="D20" s="18" t="s">
        <v>56</v>
      </c>
    </row>
    <row r="21" spans="1:4" ht="15.75">
      <c r="C21" s="7" t="s">
        <v>45</v>
      </c>
      <c r="D21" s="18" t="s">
        <v>57</v>
      </c>
    </row>
    <row r="22" spans="1:4" ht="15.75">
      <c r="C22" s="51" t="s">
        <v>11</v>
      </c>
      <c r="D22" s="52" t="s">
        <v>58</v>
      </c>
    </row>
    <row r="23" spans="1:4" ht="15.75">
      <c r="C23" s="51" t="s">
        <v>12</v>
      </c>
      <c r="D23" s="52" t="s">
        <v>59</v>
      </c>
    </row>
    <row r="24" spans="1:4" ht="15.75">
      <c r="C24" s="7" t="s">
        <v>13</v>
      </c>
      <c r="D24" s="18" t="s">
        <v>60</v>
      </c>
    </row>
    <row r="25" spans="1:4" ht="15.75">
      <c r="C25" s="7" t="s">
        <v>14</v>
      </c>
      <c r="D25" s="18" t="s">
        <v>61</v>
      </c>
    </row>
    <row r="26" spans="1:4" ht="15.75">
      <c r="C26" s="7" t="s">
        <v>393</v>
      </c>
      <c r="D26" s="18" t="s">
        <v>394</v>
      </c>
    </row>
    <row r="27" spans="1:4" ht="15.75">
      <c r="C27" s="7" t="s">
        <v>411</v>
      </c>
      <c r="D27" s="18" t="s">
        <v>415</v>
      </c>
    </row>
    <row r="28" spans="1:4" ht="15.75">
      <c r="C28" s="13" t="s">
        <v>15</v>
      </c>
      <c r="D28" s="19" t="s">
        <v>91</v>
      </c>
    </row>
    <row r="29" spans="1:4" ht="15.75">
      <c r="C29" s="13" t="s">
        <v>416</v>
      </c>
      <c r="D29" s="19" t="s">
        <v>423</v>
      </c>
    </row>
    <row r="30" spans="1:4" ht="15.75">
      <c r="C30" s="49" t="s">
        <v>16</v>
      </c>
      <c r="D30" s="50" t="s">
        <v>92</v>
      </c>
    </row>
    <row r="31" spans="1:4" ht="15.75">
      <c r="C31" s="13" t="s">
        <v>17</v>
      </c>
      <c r="D31" s="19" t="s">
        <v>93</v>
      </c>
    </row>
    <row r="32" spans="1:4" ht="15.75">
      <c r="C32" s="13" t="s">
        <v>18</v>
      </c>
      <c r="D32" s="19" t="s">
        <v>94</v>
      </c>
    </row>
    <row r="33" spans="3:4" ht="15.75">
      <c r="C33" s="13" t="s">
        <v>19</v>
      </c>
      <c r="D33" s="19" t="s">
        <v>95</v>
      </c>
    </row>
    <row r="34" spans="3:4" ht="15.75">
      <c r="C34" s="49" t="s">
        <v>20</v>
      </c>
      <c r="D34" s="50" t="s">
        <v>96</v>
      </c>
    </row>
    <row r="35" spans="3:4" ht="15.75">
      <c r="C35" s="49" t="s">
        <v>21</v>
      </c>
      <c r="D35" s="50" t="s">
        <v>97</v>
      </c>
    </row>
    <row r="36" spans="3:4" ht="15.75">
      <c r="C36" s="14" t="s">
        <v>22</v>
      </c>
      <c r="D36" s="19" t="s">
        <v>98</v>
      </c>
    </row>
    <row r="37" spans="3:4" ht="15.75">
      <c r="C37" s="14" t="s">
        <v>23</v>
      </c>
      <c r="D37" s="19" t="s">
        <v>99</v>
      </c>
    </row>
    <row r="38" spans="3:4" ht="15.75">
      <c r="C38" s="13" t="s">
        <v>24</v>
      </c>
      <c r="D38" s="19" t="s">
        <v>100</v>
      </c>
    </row>
    <row r="39" spans="3:4" ht="15.75">
      <c r="C39" s="13" t="s">
        <v>417</v>
      </c>
      <c r="D39" s="19" t="s">
        <v>424</v>
      </c>
    </row>
    <row r="40" spans="3:4">
      <c r="C40" s="15" t="s">
        <v>327</v>
      </c>
      <c r="D40" s="20" t="s">
        <v>62</v>
      </c>
    </row>
    <row r="41" spans="3:4">
      <c r="C41" s="15" t="s">
        <v>328</v>
      </c>
      <c r="D41" s="20" t="s">
        <v>63</v>
      </c>
    </row>
    <row r="42" spans="3:4">
      <c r="C42" s="15" t="s">
        <v>329</v>
      </c>
      <c r="D42" s="20" t="s">
        <v>64</v>
      </c>
    </row>
    <row r="43" spans="3:4">
      <c r="C43" s="15" t="s">
        <v>330</v>
      </c>
      <c r="D43" s="20" t="s">
        <v>65</v>
      </c>
    </row>
    <row r="44" spans="3:4">
      <c r="C44" s="15" t="s">
        <v>331</v>
      </c>
      <c r="D44" s="20" t="s">
        <v>66</v>
      </c>
    </row>
    <row r="45" spans="3:4">
      <c r="C45" s="15" t="s">
        <v>332</v>
      </c>
      <c r="D45" s="20" t="s">
        <v>67</v>
      </c>
    </row>
    <row r="46" spans="3:4">
      <c r="C46" s="15" t="s">
        <v>333</v>
      </c>
      <c r="D46" s="20" t="s">
        <v>68</v>
      </c>
    </row>
    <row r="47" spans="3:4">
      <c r="C47" s="15" t="s">
        <v>334</v>
      </c>
      <c r="D47" s="20" t="s">
        <v>69</v>
      </c>
    </row>
    <row r="48" spans="3:4">
      <c r="C48" s="15" t="s">
        <v>335</v>
      </c>
      <c r="D48" s="20" t="s">
        <v>70</v>
      </c>
    </row>
    <row r="49" spans="3:4">
      <c r="C49" s="15" t="s">
        <v>336</v>
      </c>
      <c r="D49" s="20" t="s">
        <v>71</v>
      </c>
    </row>
    <row r="50" spans="3:4">
      <c r="C50" s="15" t="s">
        <v>337</v>
      </c>
      <c r="D50" s="20" t="s">
        <v>72</v>
      </c>
    </row>
    <row r="51" spans="3:4">
      <c r="C51" s="15" t="s">
        <v>338</v>
      </c>
      <c r="D51" s="20" t="s">
        <v>73</v>
      </c>
    </row>
    <row r="52" spans="3:4">
      <c r="C52" s="15" t="s">
        <v>339</v>
      </c>
      <c r="D52" s="20" t="s">
        <v>74</v>
      </c>
    </row>
    <row r="53" spans="3:4">
      <c r="C53" s="15" t="s">
        <v>340</v>
      </c>
      <c r="D53" s="20" t="s">
        <v>75</v>
      </c>
    </row>
    <row r="54" spans="3:4">
      <c r="C54" s="15" t="s">
        <v>341</v>
      </c>
      <c r="D54" s="20" t="s">
        <v>76</v>
      </c>
    </row>
    <row r="55" spans="3:4">
      <c r="C55" s="15" t="s">
        <v>342</v>
      </c>
      <c r="D55" s="20" t="s">
        <v>77</v>
      </c>
    </row>
    <row r="56" spans="3:4">
      <c r="C56" s="15" t="s">
        <v>355</v>
      </c>
      <c r="D56" s="20" t="s">
        <v>78</v>
      </c>
    </row>
    <row r="57" spans="3:4">
      <c r="C57" s="15" t="s">
        <v>343</v>
      </c>
      <c r="D57" s="20" t="s">
        <v>79</v>
      </c>
    </row>
    <row r="58" spans="3:4" ht="15.75">
      <c r="C58" s="15" t="s">
        <v>344</v>
      </c>
      <c r="D58" s="21" t="s">
        <v>80</v>
      </c>
    </row>
    <row r="59" spans="3:4" ht="15.75">
      <c r="C59" s="15" t="s">
        <v>345</v>
      </c>
      <c r="D59" s="21" t="s">
        <v>81</v>
      </c>
    </row>
    <row r="60" spans="3:4" ht="15.75">
      <c r="C60" s="15" t="s">
        <v>346</v>
      </c>
      <c r="D60" s="21" t="s">
        <v>82</v>
      </c>
    </row>
    <row r="61" spans="3:4" ht="15.75">
      <c r="C61" s="15" t="s">
        <v>347</v>
      </c>
      <c r="D61" s="21" t="s">
        <v>83</v>
      </c>
    </row>
    <row r="62" spans="3:4" ht="15.75">
      <c r="C62" s="15" t="s">
        <v>348</v>
      </c>
      <c r="D62" s="21" t="s">
        <v>84</v>
      </c>
    </row>
    <row r="63" spans="3:4" ht="15.75">
      <c r="C63" s="15" t="s">
        <v>349</v>
      </c>
      <c r="D63" s="21" t="s">
        <v>85</v>
      </c>
    </row>
    <row r="64" spans="3:4" ht="15.75">
      <c r="C64" s="15" t="s">
        <v>350</v>
      </c>
      <c r="D64" s="21" t="s">
        <v>86</v>
      </c>
    </row>
    <row r="65" spans="3:4" ht="15.75">
      <c r="C65" s="15" t="s">
        <v>351</v>
      </c>
      <c r="D65" s="21" t="s">
        <v>87</v>
      </c>
    </row>
    <row r="66" spans="3:4" ht="15.75">
      <c r="C66" s="15" t="s">
        <v>352</v>
      </c>
      <c r="D66" s="21" t="s">
        <v>88</v>
      </c>
    </row>
    <row r="67" spans="3:4" ht="15.75">
      <c r="C67" s="15" t="s">
        <v>353</v>
      </c>
      <c r="D67" s="21" t="s">
        <v>89</v>
      </c>
    </row>
    <row r="68" spans="3:4" ht="15.75">
      <c r="C68" s="15" t="s">
        <v>354</v>
      </c>
      <c r="D68" s="21" t="s">
        <v>90</v>
      </c>
    </row>
    <row r="69" spans="3:4" ht="15.75">
      <c r="C69" s="28" t="s">
        <v>25</v>
      </c>
      <c r="D69" s="29" t="s">
        <v>101</v>
      </c>
    </row>
    <row r="70" spans="3:4" ht="15.75">
      <c r="C70" s="28" t="s">
        <v>26</v>
      </c>
      <c r="D70" s="29" t="s">
        <v>102</v>
      </c>
    </row>
    <row r="71" spans="3:4" ht="15.75">
      <c r="C71" s="28" t="s">
        <v>27</v>
      </c>
      <c r="D71" s="29" t="s">
        <v>103</v>
      </c>
    </row>
    <row r="72" spans="3:4" ht="15.75">
      <c r="C72" s="28" t="s">
        <v>28</v>
      </c>
      <c r="D72" s="29" t="s">
        <v>104</v>
      </c>
    </row>
    <row r="73" spans="3:4" ht="15.75">
      <c r="C73" s="28" t="s">
        <v>29</v>
      </c>
      <c r="D73" s="29" t="s">
        <v>105</v>
      </c>
    </row>
    <row r="74" spans="3:4" ht="15.75">
      <c r="C74" s="28" t="s">
        <v>30</v>
      </c>
      <c r="D74" s="29" t="s">
        <v>106</v>
      </c>
    </row>
    <row r="75" spans="3:4" ht="15.75">
      <c r="C75" s="28" t="s">
        <v>31</v>
      </c>
      <c r="D75" s="29" t="s">
        <v>107</v>
      </c>
    </row>
    <row r="76" spans="3:4" ht="15.75">
      <c r="C76" s="28" t="s">
        <v>32</v>
      </c>
      <c r="D76" s="29" t="s">
        <v>108</v>
      </c>
    </row>
    <row r="77" spans="3:4" ht="15.75">
      <c r="C77" s="28" t="s">
        <v>33</v>
      </c>
      <c r="D77" s="29" t="s">
        <v>109</v>
      </c>
    </row>
    <row r="78" spans="3:4" ht="15.75">
      <c r="C78" s="28" t="s">
        <v>34</v>
      </c>
      <c r="D78" s="29" t="s">
        <v>110</v>
      </c>
    </row>
    <row r="79" spans="3:4" ht="15.75">
      <c r="C79" s="28" t="s">
        <v>35</v>
      </c>
      <c r="D79" s="29" t="s">
        <v>111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3" filterMode="1">
    <tabColor rgb="FFFFFF00"/>
  </sheetPr>
  <dimension ref="A1:L293"/>
  <sheetViews>
    <sheetView tabSelected="1" zoomScale="85" zoomScaleNormal="85" workbookViewId="0">
      <selection activeCell="B9" sqref="B9"/>
    </sheetView>
  </sheetViews>
  <sheetFormatPr defaultRowHeight="12.75"/>
  <cols>
    <col min="1" max="1" width="9.28515625" style="27" customWidth="1"/>
    <col min="2" max="2" width="34" style="2" customWidth="1"/>
    <col min="3" max="3" width="34.28515625" style="55" customWidth="1"/>
    <col min="4" max="4" width="22.140625" style="55" customWidth="1"/>
    <col min="5" max="5" width="18.140625" style="55" customWidth="1"/>
    <col min="6" max="6" width="20.5703125" style="2" customWidth="1"/>
    <col min="7" max="7" width="15.7109375" style="2" customWidth="1"/>
    <col min="8" max="8" width="16" style="30" customWidth="1"/>
    <col min="9" max="9" width="16" style="2" customWidth="1"/>
    <col min="10" max="10" width="16.140625" style="30" customWidth="1"/>
    <col min="11" max="11" width="11.140625" style="2" customWidth="1"/>
    <col min="12" max="12" width="36.5703125" style="27" hidden="1" customWidth="1"/>
    <col min="13" max="16384" width="9.140625" style="199"/>
  </cols>
  <sheetData>
    <row r="1" spans="1:12" ht="15.75">
      <c r="A1" s="4" t="s">
        <v>36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5.75">
      <c r="A2" s="4" t="s">
        <v>1105</v>
      </c>
    </row>
    <row r="3" spans="1:12" ht="15.75">
      <c r="A3" s="4" t="s">
        <v>112</v>
      </c>
    </row>
    <row r="4" spans="1:12" ht="15">
      <c r="A4" s="26" t="s">
        <v>381</v>
      </c>
      <c r="B4" s="22" t="s">
        <v>1</v>
      </c>
      <c r="C4" s="56" t="s">
        <v>113</v>
      </c>
      <c r="D4" s="56" t="s">
        <v>114</v>
      </c>
      <c r="E4" s="56" t="s">
        <v>115</v>
      </c>
      <c r="F4" s="22" t="s">
        <v>37</v>
      </c>
      <c r="G4" s="1" t="s">
        <v>116</v>
      </c>
      <c r="H4" s="31" t="s">
        <v>117</v>
      </c>
      <c r="I4" s="1" t="s">
        <v>119</v>
      </c>
      <c r="J4" s="31" t="s">
        <v>118</v>
      </c>
      <c r="K4" s="1" t="s">
        <v>2</v>
      </c>
      <c r="L4" s="202" t="s">
        <v>428</v>
      </c>
    </row>
    <row r="5" spans="1:12" s="200" customFormat="1" ht="15" hidden="1">
      <c r="A5" s="36" t="s">
        <v>484</v>
      </c>
      <c r="B5" s="35" t="s">
        <v>303</v>
      </c>
      <c r="C5" s="42" t="s">
        <v>304</v>
      </c>
      <c r="D5" s="38" t="s">
        <v>163</v>
      </c>
      <c r="E5" s="36" t="s">
        <v>145</v>
      </c>
      <c r="F5" s="36" t="s">
        <v>3</v>
      </c>
      <c r="G5" s="40">
        <v>43073</v>
      </c>
      <c r="H5" s="41">
        <v>0.33333333333333331</v>
      </c>
      <c r="I5" s="40">
        <v>43073</v>
      </c>
      <c r="J5" s="41">
        <v>0.70833333333333337</v>
      </c>
      <c r="K5" s="36" t="s">
        <v>126</v>
      </c>
      <c r="L5" s="203" t="s">
        <v>485</v>
      </c>
    </row>
    <row r="6" spans="1:12" ht="15" hidden="1">
      <c r="A6" s="36" t="s">
        <v>484</v>
      </c>
      <c r="B6" s="35" t="s">
        <v>303</v>
      </c>
      <c r="C6" s="42" t="s">
        <v>304</v>
      </c>
      <c r="D6" s="38" t="s">
        <v>163</v>
      </c>
      <c r="E6" s="36" t="s">
        <v>145</v>
      </c>
      <c r="F6" s="36" t="s">
        <v>4</v>
      </c>
      <c r="G6" s="40">
        <v>43074</v>
      </c>
      <c r="H6" s="41">
        <v>0.33333333333333331</v>
      </c>
      <c r="I6" s="40">
        <v>43074</v>
      </c>
      <c r="J6" s="41">
        <v>0.5</v>
      </c>
      <c r="K6" s="36" t="s">
        <v>126</v>
      </c>
      <c r="L6" s="203" t="s">
        <v>485</v>
      </c>
    </row>
    <row r="7" spans="1:12" ht="15" hidden="1">
      <c r="A7" s="36" t="s">
        <v>484</v>
      </c>
      <c r="B7" s="35" t="s">
        <v>303</v>
      </c>
      <c r="C7" s="42" t="s">
        <v>304</v>
      </c>
      <c r="D7" s="38" t="s">
        <v>163</v>
      </c>
      <c r="E7" s="36" t="s">
        <v>145</v>
      </c>
      <c r="F7" s="36" t="s">
        <v>1053</v>
      </c>
      <c r="G7" s="40">
        <v>43074</v>
      </c>
      <c r="H7" s="41">
        <v>0.54166666666666663</v>
      </c>
      <c r="I7" s="40">
        <v>43075</v>
      </c>
      <c r="J7" s="41">
        <v>0.5</v>
      </c>
      <c r="K7" s="36" t="s">
        <v>126</v>
      </c>
      <c r="L7" s="203" t="s">
        <v>485</v>
      </c>
    </row>
    <row r="8" spans="1:12" ht="15" hidden="1">
      <c r="A8" s="36" t="s">
        <v>484</v>
      </c>
      <c r="B8" s="35" t="s">
        <v>303</v>
      </c>
      <c r="C8" s="42" t="s">
        <v>304</v>
      </c>
      <c r="D8" s="38" t="s">
        <v>163</v>
      </c>
      <c r="E8" s="36" t="s">
        <v>145</v>
      </c>
      <c r="F8" s="36" t="s">
        <v>13</v>
      </c>
      <c r="G8" s="40">
        <v>43075</v>
      </c>
      <c r="H8" s="41">
        <v>0.54166666666666663</v>
      </c>
      <c r="I8" s="40">
        <v>43075</v>
      </c>
      <c r="J8" s="41">
        <v>0.70833333333333337</v>
      </c>
      <c r="K8" s="36" t="s">
        <v>126</v>
      </c>
      <c r="L8" s="203" t="s">
        <v>485</v>
      </c>
    </row>
    <row r="9" spans="1:12" ht="15" hidden="1">
      <c r="A9" s="36" t="s">
        <v>484</v>
      </c>
      <c r="B9" s="35" t="s">
        <v>303</v>
      </c>
      <c r="C9" s="42" t="s">
        <v>304</v>
      </c>
      <c r="D9" s="38" t="s">
        <v>163</v>
      </c>
      <c r="E9" s="36" t="s">
        <v>145</v>
      </c>
      <c r="F9" s="36" t="s">
        <v>5</v>
      </c>
      <c r="G9" s="40">
        <v>43076</v>
      </c>
      <c r="H9" s="41">
        <v>0.33333333333333331</v>
      </c>
      <c r="I9" s="40">
        <v>43077</v>
      </c>
      <c r="J9" s="41">
        <v>0.5</v>
      </c>
      <c r="K9" s="36" t="s">
        <v>126</v>
      </c>
      <c r="L9" s="203" t="s">
        <v>485</v>
      </c>
    </row>
    <row r="10" spans="1:12" ht="15" hidden="1">
      <c r="A10" s="36" t="s">
        <v>484</v>
      </c>
      <c r="B10" s="35" t="s">
        <v>303</v>
      </c>
      <c r="C10" s="42" t="s">
        <v>304</v>
      </c>
      <c r="D10" s="38" t="s">
        <v>163</v>
      </c>
      <c r="E10" s="36" t="s">
        <v>145</v>
      </c>
      <c r="F10" s="36" t="s">
        <v>421</v>
      </c>
      <c r="G10" s="40">
        <v>43077</v>
      </c>
      <c r="H10" s="41">
        <v>0.54166666666666663</v>
      </c>
      <c r="I10" s="40">
        <v>43077</v>
      </c>
      <c r="J10" s="41">
        <v>0.70833333333333337</v>
      </c>
      <c r="K10" s="36" t="s">
        <v>126</v>
      </c>
      <c r="L10" s="203" t="s">
        <v>485</v>
      </c>
    </row>
    <row r="11" spans="1:12" ht="15" hidden="1">
      <c r="A11" s="36" t="s">
        <v>484</v>
      </c>
      <c r="B11" s="35" t="s">
        <v>303</v>
      </c>
      <c r="C11" s="42" t="s">
        <v>304</v>
      </c>
      <c r="D11" s="38" t="s">
        <v>163</v>
      </c>
      <c r="E11" s="36" t="s">
        <v>145</v>
      </c>
      <c r="F11" s="36" t="s">
        <v>8</v>
      </c>
      <c r="G11" s="40">
        <v>43080</v>
      </c>
      <c r="H11" s="41">
        <v>0.33333333333333331</v>
      </c>
      <c r="I11" s="40">
        <v>43080</v>
      </c>
      <c r="J11" s="41">
        <v>0.70833333333333337</v>
      </c>
      <c r="K11" s="36" t="s">
        <v>126</v>
      </c>
      <c r="L11" s="203" t="s">
        <v>485</v>
      </c>
    </row>
    <row r="12" spans="1:12" ht="15" hidden="1">
      <c r="A12" s="36" t="s">
        <v>484</v>
      </c>
      <c r="B12" s="35" t="s">
        <v>303</v>
      </c>
      <c r="C12" s="42" t="s">
        <v>304</v>
      </c>
      <c r="D12" s="38" t="s">
        <v>163</v>
      </c>
      <c r="E12" s="36" t="s">
        <v>145</v>
      </c>
      <c r="F12" s="36" t="s">
        <v>7</v>
      </c>
      <c r="G12" s="40">
        <v>43081</v>
      </c>
      <c r="H12" s="41">
        <v>0.33333333333333331</v>
      </c>
      <c r="I12" s="40">
        <v>43081</v>
      </c>
      <c r="J12" s="41">
        <v>0.5</v>
      </c>
      <c r="K12" s="36" t="s">
        <v>126</v>
      </c>
      <c r="L12" s="203" t="s">
        <v>485</v>
      </c>
    </row>
    <row r="13" spans="1:12" ht="15" hidden="1">
      <c r="A13" s="36" t="s">
        <v>484</v>
      </c>
      <c r="B13" s="35" t="s">
        <v>303</v>
      </c>
      <c r="C13" s="42" t="s">
        <v>304</v>
      </c>
      <c r="D13" s="38" t="s">
        <v>163</v>
      </c>
      <c r="E13" s="36" t="s">
        <v>145</v>
      </c>
      <c r="F13" s="36" t="s">
        <v>34</v>
      </c>
      <c r="G13" s="40">
        <v>43081</v>
      </c>
      <c r="H13" s="41">
        <v>0.54166666666666663</v>
      </c>
      <c r="I13" s="40">
        <v>43082</v>
      </c>
      <c r="J13" s="41">
        <v>0.70833333333333337</v>
      </c>
      <c r="K13" s="36" t="s">
        <v>126</v>
      </c>
      <c r="L13" s="203" t="s">
        <v>485</v>
      </c>
    </row>
    <row r="14" spans="1:12" ht="15" hidden="1">
      <c r="A14" s="36" t="s">
        <v>484</v>
      </c>
      <c r="B14" s="35" t="s">
        <v>303</v>
      </c>
      <c r="C14" s="42" t="s">
        <v>304</v>
      </c>
      <c r="D14" s="38" t="s">
        <v>163</v>
      </c>
      <c r="E14" s="36" t="s">
        <v>145</v>
      </c>
      <c r="F14" s="36" t="s">
        <v>10</v>
      </c>
      <c r="G14" s="40">
        <v>43083</v>
      </c>
      <c r="H14" s="41">
        <v>0.33333333333333331</v>
      </c>
      <c r="I14" s="40">
        <v>43083</v>
      </c>
      <c r="J14" s="41">
        <v>0.70833333333333337</v>
      </c>
      <c r="K14" s="36" t="s">
        <v>126</v>
      </c>
      <c r="L14" s="203" t="s">
        <v>485</v>
      </c>
    </row>
    <row r="15" spans="1:12" ht="15" hidden="1">
      <c r="A15" s="36" t="s">
        <v>484</v>
      </c>
      <c r="B15" s="35" t="s">
        <v>303</v>
      </c>
      <c r="C15" s="42" t="s">
        <v>304</v>
      </c>
      <c r="D15" s="38" t="s">
        <v>163</v>
      </c>
      <c r="E15" s="36" t="s">
        <v>145</v>
      </c>
      <c r="F15" s="36" t="s">
        <v>14</v>
      </c>
      <c r="G15" s="40">
        <v>43084</v>
      </c>
      <c r="H15" s="41">
        <v>0.33333333333333331</v>
      </c>
      <c r="I15" s="40">
        <v>43084</v>
      </c>
      <c r="J15" s="41">
        <v>0.5</v>
      </c>
      <c r="K15" s="36" t="s">
        <v>126</v>
      </c>
      <c r="L15" s="203" t="s">
        <v>485</v>
      </c>
    </row>
    <row r="16" spans="1:12" ht="15" hidden="1">
      <c r="A16" s="36" t="s">
        <v>484</v>
      </c>
      <c r="B16" s="35" t="s">
        <v>303</v>
      </c>
      <c r="C16" s="42" t="s">
        <v>304</v>
      </c>
      <c r="D16" s="38" t="s">
        <v>163</v>
      </c>
      <c r="E16" s="36" t="s">
        <v>145</v>
      </c>
      <c r="F16" s="36" t="s">
        <v>387</v>
      </c>
      <c r="G16" s="40">
        <v>43084</v>
      </c>
      <c r="H16" s="41">
        <v>0.54166666666666663</v>
      </c>
      <c r="I16" s="40">
        <v>43084</v>
      </c>
      <c r="J16" s="41">
        <v>0.70833333333333337</v>
      </c>
      <c r="K16" s="36" t="s">
        <v>126</v>
      </c>
      <c r="L16" s="203" t="s">
        <v>485</v>
      </c>
    </row>
    <row r="17" spans="1:12" ht="15" hidden="1">
      <c r="A17" s="36" t="s">
        <v>890</v>
      </c>
      <c r="B17" s="35" t="s">
        <v>314</v>
      </c>
      <c r="C17" s="36" t="s">
        <v>315</v>
      </c>
      <c r="D17" s="38" t="s">
        <v>196</v>
      </c>
      <c r="E17" s="36" t="s">
        <v>201</v>
      </c>
      <c r="F17" s="36" t="s">
        <v>3</v>
      </c>
      <c r="G17" s="40">
        <v>43073</v>
      </c>
      <c r="H17" s="41">
        <v>0.33333333333333331</v>
      </c>
      <c r="I17" s="40">
        <v>43073</v>
      </c>
      <c r="J17" s="41">
        <v>0.70833333333333337</v>
      </c>
      <c r="K17" s="36" t="s">
        <v>126</v>
      </c>
      <c r="L17" s="203" t="s">
        <v>891</v>
      </c>
    </row>
    <row r="18" spans="1:12" ht="15" hidden="1">
      <c r="A18" s="36" t="s">
        <v>890</v>
      </c>
      <c r="B18" s="35" t="s">
        <v>314</v>
      </c>
      <c r="C18" s="36" t="s">
        <v>315</v>
      </c>
      <c r="D18" s="38" t="s">
        <v>196</v>
      </c>
      <c r="E18" s="36" t="s">
        <v>201</v>
      </c>
      <c r="F18" s="36" t="s">
        <v>4</v>
      </c>
      <c r="G18" s="40">
        <v>43074</v>
      </c>
      <c r="H18" s="41">
        <v>0.33333333333333331</v>
      </c>
      <c r="I18" s="40">
        <v>43074</v>
      </c>
      <c r="J18" s="41">
        <v>0.5</v>
      </c>
      <c r="K18" s="36" t="s">
        <v>126</v>
      </c>
      <c r="L18" s="203" t="s">
        <v>891</v>
      </c>
    </row>
    <row r="19" spans="1:12" ht="15" hidden="1">
      <c r="A19" s="36" t="s">
        <v>890</v>
      </c>
      <c r="B19" s="35" t="s">
        <v>314</v>
      </c>
      <c r="C19" s="36" t="s">
        <v>315</v>
      </c>
      <c r="D19" s="38" t="s">
        <v>196</v>
      </c>
      <c r="E19" s="36" t="s">
        <v>201</v>
      </c>
      <c r="F19" s="36" t="s">
        <v>1053</v>
      </c>
      <c r="G19" s="40">
        <v>43074</v>
      </c>
      <c r="H19" s="41">
        <v>0.54166666666666663</v>
      </c>
      <c r="I19" s="40">
        <v>43075</v>
      </c>
      <c r="J19" s="41">
        <v>0.5</v>
      </c>
      <c r="K19" s="36" t="s">
        <v>126</v>
      </c>
      <c r="L19" s="203" t="s">
        <v>891</v>
      </c>
    </row>
    <row r="20" spans="1:12" ht="15" hidden="1">
      <c r="A20" s="36" t="s">
        <v>890</v>
      </c>
      <c r="B20" s="35" t="s">
        <v>314</v>
      </c>
      <c r="C20" s="36" t="s">
        <v>315</v>
      </c>
      <c r="D20" s="38" t="s">
        <v>196</v>
      </c>
      <c r="E20" s="36" t="s">
        <v>201</v>
      </c>
      <c r="F20" s="36" t="s">
        <v>13</v>
      </c>
      <c r="G20" s="40">
        <v>43075</v>
      </c>
      <c r="H20" s="41">
        <v>0.54166666666666663</v>
      </c>
      <c r="I20" s="40">
        <v>43075</v>
      </c>
      <c r="J20" s="41">
        <v>0.70833333333333337</v>
      </c>
      <c r="K20" s="36" t="s">
        <v>126</v>
      </c>
      <c r="L20" s="203" t="s">
        <v>891</v>
      </c>
    </row>
    <row r="21" spans="1:12" ht="15" hidden="1">
      <c r="A21" s="36" t="s">
        <v>890</v>
      </c>
      <c r="B21" s="35" t="s">
        <v>314</v>
      </c>
      <c r="C21" s="36" t="s">
        <v>315</v>
      </c>
      <c r="D21" s="38" t="s">
        <v>196</v>
      </c>
      <c r="E21" s="36" t="s">
        <v>201</v>
      </c>
      <c r="F21" s="36" t="s">
        <v>5</v>
      </c>
      <c r="G21" s="40">
        <v>43076</v>
      </c>
      <c r="H21" s="41">
        <v>0.33333333333333331</v>
      </c>
      <c r="I21" s="40">
        <v>43077</v>
      </c>
      <c r="J21" s="41">
        <v>0.5</v>
      </c>
      <c r="K21" s="36" t="s">
        <v>126</v>
      </c>
      <c r="L21" s="203" t="s">
        <v>891</v>
      </c>
    </row>
    <row r="22" spans="1:12" ht="15" hidden="1">
      <c r="A22" s="36" t="s">
        <v>890</v>
      </c>
      <c r="B22" s="35" t="s">
        <v>314</v>
      </c>
      <c r="C22" s="36" t="s">
        <v>315</v>
      </c>
      <c r="D22" s="38" t="s">
        <v>196</v>
      </c>
      <c r="E22" s="36" t="s">
        <v>201</v>
      </c>
      <c r="F22" s="36" t="s">
        <v>421</v>
      </c>
      <c r="G22" s="40">
        <v>43077</v>
      </c>
      <c r="H22" s="41">
        <v>0.54166666666666663</v>
      </c>
      <c r="I22" s="40">
        <v>43077</v>
      </c>
      <c r="J22" s="41">
        <v>0.70833333333333337</v>
      </c>
      <c r="K22" s="36" t="s">
        <v>126</v>
      </c>
      <c r="L22" s="203" t="s">
        <v>891</v>
      </c>
    </row>
    <row r="23" spans="1:12" ht="15" hidden="1">
      <c r="A23" s="36" t="s">
        <v>890</v>
      </c>
      <c r="B23" s="35" t="s">
        <v>314</v>
      </c>
      <c r="C23" s="36" t="s">
        <v>315</v>
      </c>
      <c r="D23" s="38" t="s">
        <v>196</v>
      </c>
      <c r="E23" s="36" t="s">
        <v>201</v>
      </c>
      <c r="F23" s="36" t="s">
        <v>8</v>
      </c>
      <c r="G23" s="40">
        <v>43080</v>
      </c>
      <c r="H23" s="41">
        <v>0.33333333333333331</v>
      </c>
      <c r="I23" s="40">
        <v>43080</v>
      </c>
      <c r="J23" s="41">
        <v>0.70833333333333337</v>
      </c>
      <c r="K23" s="36" t="s">
        <v>126</v>
      </c>
      <c r="L23" s="203" t="s">
        <v>891</v>
      </c>
    </row>
    <row r="24" spans="1:12" ht="15" hidden="1">
      <c r="A24" s="36" t="s">
        <v>890</v>
      </c>
      <c r="B24" s="35" t="s">
        <v>314</v>
      </c>
      <c r="C24" s="36" t="s">
        <v>315</v>
      </c>
      <c r="D24" s="38" t="s">
        <v>196</v>
      </c>
      <c r="E24" s="36" t="s">
        <v>201</v>
      </c>
      <c r="F24" s="36" t="s">
        <v>7</v>
      </c>
      <c r="G24" s="40">
        <v>43081</v>
      </c>
      <c r="H24" s="41">
        <v>0.33333333333333331</v>
      </c>
      <c r="I24" s="40">
        <v>43081</v>
      </c>
      <c r="J24" s="41">
        <v>0.5</v>
      </c>
      <c r="K24" s="36" t="s">
        <v>126</v>
      </c>
      <c r="L24" s="203" t="s">
        <v>891</v>
      </c>
    </row>
    <row r="25" spans="1:12" ht="15" hidden="1">
      <c r="A25" s="36" t="s">
        <v>890</v>
      </c>
      <c r="B25" s="35" t="s">
        <v>314</v>
      </c>
      <c r="C25" s="36" t="s">
        <v>315</v>
      </c>
      <c r="D25" s="38" t="s">
        <v>196</v>
      </c>
      <c r="E25" s="36" t="s">
        <v>201</v>
      </c>
      <c r="F25" s="36" t="s">
        <v>34</v>
      </c>
      <c r="G25" s="40">
        <v>43081</v>
      </c>
      <c r="H25" s="41">
        <v>0.54166666666666663</v>
      </c>
      <c r="I25" s="40">
        <v>43082</v>
      </c>
      <c r="J25" s="41">
        <v>0.70833333333333337</v>
      </c>
      <c r="K25" s="36" t="s">
        <v>126</v>
      </c>
      <c r="L25" s="203" t="s">
        <v>891</v>
      </c>
    </row>
    <row r="26" spans="1:12" ht="15" hidden="1">
      <c r="A26" s="36" t="s">
        <v>890</v>
      </c>
      <c r="B26" s="35" t="s">
        <v>314</v>
      </c>
      <c r="C26" s="36" t="s">
        <v>315</v>
      </c>
      <c r="D26" s="38" t="s">
        <v>196</v>
      </c>
      <c r="E26" s="36" t="s">
        <v>201</v>
      </c>
      <c r="F26" s="36" t="s">
        <v>10</v>
      </c>
      <c r="G26" s="40">
        <v>43083</v>
      </c>
      <c r="H26" s="41">
        <v>0.33333333333333331</v>
      </c>
      <c r="I26" s="40">
        <v>43083</v>
      </c>
      <c r="J26" s="41">
        <v>0.70833333333333337</v>
      </c>
      <c r="K26" s="36" t="s">
        <v>126</v>
      </c>
      <c r="L26" s="203" t="s">
        <v>891</v>
      </c>
    </row>
    <row r="27" spans="1:12" ht="15" hidden="1">
      <c r="A27" s="36" t="s">
        <v>890</v>
      </c>
      <c r="B27" s="35" t="s">
        <v>314</v>
      </c>
      <c r="C27" s="36" t="s">
        <v>315</v>
      </c>
      <c r="D27" s="38" t="s">
        <v>196</v>
      </c>
      <c r="E27" s="36" t="s">
        <v>201</v>
      </c>
      <c r="F27" s="36" t="s">
        <v>14</v>
      </c>
      <c r="G27" s="40">
        <v>43084</v>
      </c>
      <c r="H27" s="41">
        <v>0.33333333333333331</v>
      </c>
      <c r="I27" s="40">
        <v>43084</v>
      </c>
      <c r="J27" s="41">
        <v>0.5</v>
      </c>
      <c r="K27" s="36" t="s">
        <v>126</v>
      </c>
      <c r="L27" s="203" t="s">
        <v>891</v>
      </c>
    </row>
    <row r="28" spans="1:12" ht="15" hidden="1">
      <c r="A28" s="36" t="s">
        <v>890</v>
      </c>
      <c r="B28" s="35" t="s">
        <v>314</v>
      </c>
      <c r="C28" s="36" t="s">
        <v>315</v>
      </c>
      <c r="D28" s="38" t="s">
        <v>196</v>
      </c>
      <c r="E28" s="36" t="s">
        <v>201</v>
      </c>
      <c r="F28" s="36" t="s">
        <v>387</v>
      </c>
      <c r="G28" s="40">
        <v>43084</v>
      </c>
      <c r="H28" s="41">
        <v>0.54166666666666663</v>
      </c>
      <c r="I28" s="40">
        <v>43084</v>
      </c>
      <c r="J28" s="41">
        <v>0.70833333333333337</v>
      </c>
      <c r="K28" s="36" t="s">
        <v>126</v>
      </c>
      <c r="L28" s="203" t="s">
        <v>891</v>
      </c>
    </row>
    <row r="29" spans="1:12" ht="15" hidden="1">
      <c r="A29" s="36" t="s">
        <v>1030</v>
      </c>
      <c r="B29" s="35" t="s">
        <v>382</v>
      </c>
      <c r="C29" s="36" t="s">
        <v>308</v>
      </c>
      <c r="D29" s="38" t="s">
        <v>187</v>
      </c>
      <c r="E29" s="36" t="s">
        <v>383</v>
      </c>
      <c r="F29" s="36" t="s">
        <v>3</v>
      </c>
      <c r="G29" s="40">
        <v>43073</v>
      </c>
      <c r="H29" s="41">
        <v>0.33333333333333331</v>
      </c>
      <c r="I29" s="40">
        <v>43073</v>
      </c>
      <c r="J29" s="41">
        <v>0.70833333333333337</v>
      </c>
      <c r="K29" s="36" t="s">
        <v>126</v>
      </c>
      <c r="L29" s="203" t="s">
        <v>1052</v>
      </c>
    </row>
    <row r="30" spans="1:12" ht="15" hidden="1">
      <c r="A30" s="36" t="s">
        <v>1030</v>
      </c>
      <c r="B30" s="35" t="s">
        <v>382</v>
      </c>
      <c r="C30" s="36" t="s">
        <v>308</v>
      </c>
      <c r="D30" s="38" t="s">
        <v>187</v>
      </c>
      <c r="E30" s="36" t="s">
        <v>383</v>
      </c>
      <c r="F30" s="36" t="s">
        <v>4</v>
      </c>
      <c r="G30" s="40">
        <v>43074</v>
      </c>
      <c r="H30" s="41">
        <v>0.33333333333333331</v>
      </c>
      <c r="I30" s="40">
        <v>43074</v>
      </c>
      <c r="J30" s="41">
        <v>0.5</v>
      </c>
      <c r="K30" s="36" t="s">
        <v>126</v>
      </c>
      <c r="L30" s="203" t="s">
        <v>1052</v>
      </c>
    </row>
    <row r="31" spans="1:12" ht="15" hidden="1">
      <c r="A31" s="36" t="s">
        <v>1030</v>
      </c>
      <c r="B31" s="35" t="s">
        <v>382</v>
      </c>
      <c r="C31" s="36" t="s">
        <v>308</v>
      </c>
      <c r="D31" s="38" t="s">
        <v>187</v>
      </c>
      <c r="E31" s="36" t="s">
        <v>383</v>
      </c>
      <c r="F31" s="36" t="s">
        <v>1053</v>
      </c>
      <c r="G31" s="40">
        <v>43074</v>
      </c>
      <c r="H31" s="41">
        <v>0.54166666666666663</v>
      </c>
      <c r="I31" s="40">
        <v>43075</v>
      </c>
      <c r="J31" s="41">
        <v>0.5</v>
      </c>
      <c r="K31" s="36" t="s">
        <v>126</v>
      </c>
      <c r="L31" s="203" t="s">
        <v>1052</v>
      </c>
    </row>
    <row r="32" spans="1:12" ht="15" hidden="1">
      <c r="A32" s="36" t="s">
        <v>1030</v>
      </c>
      <c r="B32" s="35" t="s">
        <v>382</v>
      </c>
      <c r="C32" s="36" t="s">
        <v>308</v>
      </c>
      <c r="D32" s="38" t="s">
        <v>187</v>
      </c>
      <c r="E32" s="36" t="s">
        <v>383</v>
      </c>
      <c r="F32" s="36" t="s">
        <v>13</v>
      </c>
      <c r="G32" s="40">
        <v>43075</v>
      </c>
      <c r="H32" s="41">
        <v>0.54166666666666663</v>
      </c>
      <c r="I32" s="40">
        <v>43075</v>
      </c>
      <c r="J32" s="41">
        <v>0.70833333333333337</v>
      </c>
      <c r="K32" s="36" t="s">
        <v>126</v>
      </c>
      <c r="L32" s="203" t="s">
        <v>1052</v>
      </c>
    </row>
    <row r="33" spans="1:12" ht="15" hidden="1">
      <c r="A33" s="36" t="s">
        <v>1030</v>
      </c>
      <c r="B33" s="35" t="s">
        <v>382</v>
      </c>
      <c r="C33" s="36" t="s">
        <v>308</v>
      </c>
      <c r="D33" s="38" t="s">
        <v>187</v>
      </c>
      <c r="E33" s="36" t="s">
        <v>383</v>
      </c>
      <c r="F33" s="36" t="s">
        <v>5</v>
      </c>
      <c r="G33" s="40">
        <v>43076</v>
      </c>
      <c r="H33" s="41">
        <v>0.33333333333333331</v>
      </c>
      <c r="I33" s="40">
        <v>43077</v>
      </c>
      <c r="J33" s="41">
        <v>0.5</v>
      </c>
      <c r="K33" s="36" t="s">
        <v>126</v>
      </c>
      <c r="L33" s="203" t="s">
        <v>1052</v>
      </c>
    </row>
    <row r="34" spans="1:12" ht="15" hidden="1">
      <c r="A34" s="36" t="s">
        <v>1030</v>
      </c>
      <c r="B34" s="35" t="s">
        <v>382</v>
      </c>
      <c r="C34" s="36" t="s">
        <v>308</v>
      </c>
      <c r="D34" s="38" t="s">
        <v>187</v>
      </c>
      <c r="E34" s="36" t="s">
        <v>383</v>
      </c>
      <c r="F34" s="36" t="s">
        <v>421</v>
      </c>
      <c r="G34" s="40">
        <v>43077</v>
      </c>
      <c r="H34" s="41">
        <v>0.54166666666666663</v>
      </c>
      <c r="I34" s="40">
        <v>43077</v>
      </c>
      <c r="J34" s="41">
        <v>0.70833333333333337</v>
      </c>
      <c r="K34" s="36" t="s">
        <v>126</v>
      </c>
      <c r="L34" s="203" t="s">
        <v>1052</v>
      </c>
    </row>
    <row r="35" spans="1:12" ht="15" hidden="1">
      <c r="A35" s="36" t="s">
        <v>1030</v>
      </c>
      <c r="B35" s="35" t="s">
        <v>382</v>
      </c>
      <c r="C35" s="36" t="s">
        <v>308</v>
      </c>
      <c r="D35" s="38" t="s">
        <v>187</v>
      </c>
      <c r="E35" s="36" t="s">
        <v>383</v>
      </c>
      <c r="F35" s="36" t="s">
        <v>8</v>
      </c>
      <c r="G35" s="40">
        <v>43080</v>
      </c>
      <c r="H35" s="41">
        <v>0.33333333333333331</v>
      </c>
      <c r="I35" s="40">
        <v>43080</v>
      </c>
      <c r="J35" s="41">
        <v>0.70833333333333337</v>
      </c>
      <c r="K35" s="36" t="s">
        <v>126</v>
      </c>
      <c r="L35" s="203" t="s">
        <v>1052</v>
      </c>
    </row>
    <row r="36" spans="1:12" ht="15" hidden="1">
      <c r="A36" s="36" t="s">
        <v>1030</v>
      </c>
      <c r="B36" s="35" t="s">
        <v>382</v>
      </c>
      <c r="C36" s="36" t="s">
        <v>308</v>
      </c>
      <c r="D36" s="38" t="s">
        <v>187</v>
      </c>
      <c r="E36" s="36" t="s">
        <v>383</v>
      </c>
      <c r="F36" s="36" t="s">
        <v>7</v>
      </c>
      <c r="G36" s="40">
        <v>43081</v>
      </c>
      <c r="H36" s="41">
        <v>0.33333333333333331</v>
      </c>
      <c r="I36" s="40">
        <v>43081</v>
      </c>
      <c r="J36" s="41">
        <v>0.5</v>
      </c>
      <c r="K36" s="36" t="s">
        <v>126</v>
      </c>
      <c r="L36" s="203" t="s">
        <v>1052</v>
      </c>
    </row>
    <row r="37" spans="1:12" ht="15" hidden="1">
      <c r="A37" s="36" t="s">
        <v>1030</v>
      </c>
      <c r="B37" s="35" t="s">
        <v>382</v>
      </c>
      <c r="C37" s="36" t="s">
        <v>308</v>
      </c>
      <c r="D37" s="38" t="s">
        <v>187</v>
      </c>
      <c r="E37" s="36" t="s">
        <v>383</v>
      </c>
      <c r="F37" s="36" t="s">
        <v>34</v>
      </c>
      <c r="G37" s="40">
        <v>43081</v>
      </c>
      <c r="H37" s="41">
        <v>0.54166666666666663</v>
      </c>
      <c r="I37" s="40">
        <v>43082</v>
      </c>
      <c r="J37" s="41">
        <v>0.70833333333333337</v>
      </c>
      <c r="K37" s="36" t="s">
        <v>126</v>
      </c>
      <c r="L37" s="203" t="s">
        <v>1052</v>
      </c>
    </row>
    <row r="38" spans="1:12" ht="15" hidden="1">
      <c r="A38" s="36" t="s">
        <v>1030</v>
      </c>
      <c r="B38" s="35" t="s">
        <v>382</v>
      </c>
      <c r="C38" s="36" t="s">
        <v>308</v>
      </c>
      <c r="D38" s="38" t="s">
        <v>187</v>
      </c>
      <c r="E38" s="36" t="s">
        <v>383</v>
      </c>
      <c r="F38" s="36" t="s">
        <v>10</v>
      </c>
      <c r="G38" s="40">
        <v>43083</v>
      </c>
      <c r="H38" s="41">
        <v>0.33333333333333331</v>
      </c>
      <c r="I38" s="40">
        <v>43083</v>
      </c>
      <c r="J38" s="41">
        <v>0.70833333333333337</v>
      </c>
      <c r="K38" s="36" t="s">
        <v>126</v>
      </c>
      <c r="L38" s="203" t="s">
        <v>1052</v>
      </c>
    </row>
    <row r="39" spans="1:12" ht="15" hidden="1">
      <c r="A39" s="36" t="s">
        <v>1030</v>
      </c>
      <c r="B39" s="35" t="s">
        <v>382</v>
      </c>
      <c r="C39" s="36" t="s">
        <v>308</v>
      </c>
      <c r="D39" s="38" t="s">
        <v>187</v>
      </c>
      <c r="E39" s="36" t="s">
        <v>383</v>
      </c>
      <c r="F39" s="36" t="s">
        <v>14</v>
      </c>
      <c r="G39" s="40">
        <v>43084</v>
      </c>
      <c r="H39" s="41">
        <v>0.33333333333333331</v>
      </c>
      <c r="I39" s="40">
        <v>43084</v>
      </c>
      <c r="J39" s="41">
        <v>0.5</v>
      </c>
      <c r="K39" s="36" t="s">
        <v>126</v>
      </c>
      <c r="L39" s="203" t="s">
        <v>1052</v>
      </c>
    </row>
    <row r="40" spans="1:12" ht="15" hidden="1">
      <c r="A40" s="36" t="s">
        <v>1030</v>
      </c>
      <c r="B40" s="35" t="s">
        <v>382</v>
      </c>
      <c r="C40" s="36" t="s">
        <v>308</v>
      </c>
      <c r="D40" s="38" t="s">
        <v>187</v>
      </c>
      <c r="E40" s="36" t="s">
        <v>383</v>
      </c>
      <c r="F40" s="36" t="s">
        <v>387</v>
      </c>
      <c r="G40" s="40">
        <v>43084</v>
      </c>
      <c r="H40" s="41">
        <v>0.54166666666666663</v>
      </c>
      <c r="I40" s="40">
        <v>43084</v>
      </c>
      <c r="J40" s="41">
        <v>0.70833333333333337</v>
      </c>
      <c r="K40" s="36" t="s">
        <v>126</v>
      </c>
      <c r="L40" s="203" t="s">
        <v>1052</v>
      </c>
    </row>
    <row r="41" spans="1:12" ht="15" hidden="1">
      <c r="A41" s="36" t="s">
        <v>696</v>
      </c>
      <c r="B41" s="35" t="s">
        <v>305</v>
      </c>
      <c r="C41" s="35" t="s">
        <v>296</v>
      </c>
      <c r="D41" s="38" t="s">
        <v>170</v>
      </c>
      <c r="E41" s="35" t="s">
        <v>179</v>
      </c>
      <c r="F41" s="36" t="s">
        <v>3</v>
      </c>
      <c r="G41" s="40">
        <v>43073</v>
      </c>
      <c r="H41" s="41">
        <v>0.33333333333333331</v>
      </c>
      <c r="I41" s="40">
        <v>43073</v>
      </c>
      <c r="J41" s="41">
        <v>0.70833333333333337</v>
      </c>
      <c r="K41" s="36" t="s">
        <v>123</v>
      </c>
      <c r="L41" s="203" t="s">
        <v>697</v>
      </c>
    </row>
    <row r="42" spans="1:12" ht="15" hidden="1">
      <c r="A42" s="36" t="s">
        <v>696</v>
      </c>
      <c r="B42" s="35" t="s">
        <v>305</v>
      </c>
      <c r="C42" s="35" t="s">
        <v>296</v>
      </c>
      <c r="D42" s="38" t="s">
        <v>170</v>
      </c>
      <c r="E42" s="35" t="s">
        <v>179</v>
      </c>
      <c r="F42" s="36" t="s">
        <v>4</v>
      </c>
      <c r="G42" s="40">
        <v>43074</v>
      </c>
      <c r="H42" s="41">
        <v>0.33333333333333331</v>
      </c>
      <c r="I42" s="40">
        <v>43074</v>
      </c>
      <c r="J42" s="41">
        <v>0.5</v>
      </c>
      <c r="K42" s="36" t="s">
        <v>123</v>
      </c>
      <c r="L42" s="203" t="s">
        <v>697</v>
      </c>
    </row>
    <row r="43" spans="1:12" ht="15" hidden="1">
      <c r="A43" s="36" t="s">
        <v>696</v>
      </c>
      <c r="B43" s="35" t="s">
        <v>305</v>
      </c>
      <c r="C43" s="35" t="s">
        <v>296</v>
      </c>
      <c r="D43" s="38" t="s">
        <v>170</v>
      </c>
      <c r="E43" s="35" t="s">
        <v>179</v>
      </c>
      <c r="F43" s="36" t="s">
        <v>1053</v>
      </c>
      <c r="G43" s="40">
        <v>43074</v>
      </c>
      <c r="H43" s="41">
        <v>0.54166666666666663</v>
      </c>
      <c r="I43" s="40">
        <v>43075</v>
      </c>
      <c r="J43" s="41">
        <v>0.5</v>
      </c>
      <c r="K43" s="36" t="s">
        <v>123</v>
      </c>
      <c r="L43" s="203" t="s">
        <v>697</v>
      </c>
    </row>
    <row r="44" spans="1:12" ht="15" hidden="1">
      <c r="A44" s="36" t="s">
        <v>696</v>
      </c>
      <c r="B44" s="35" t="s">
        <v>305</v>
      </c>
      <c r="C44" s="35" t="s">
        <v>296</v>
      </c>
      <c r="D44" s="38" t="s">
        <v>170</v>
      </c>
      <c r="E44" s="35" t="s">
        <v>179</v>
      </c>
      <c r="F44" s="36" t="s">
        <v>13</v>
      </c>
      <c r="G44" s="40">
        <v>43075</v>
      </c>
      <c r="H44" s="41">
        <v>0.54166666666666663</v>
      </c>
      <c r="I44" s="40">
        <v>43075</v>
      </c>
      <c r="J44" s="41">
        <v>0.70833333333333337</v>
      </c>
      <c r="K44" s="36" t="s">
        <v>123</v>
      </c>
      <c r="L44" s="203" t="s">
        <v>697</v>
      </c>
    </row>
    <row r="45" spans="1:12" ht="15" hidden="1">
      <c r="A45" s="36" t="s">
        <v>696</v>
      </c>
      <c r="B45" s="35" t="s">
        <v>305</v>
      </c>
      <c r="C45" s="35" t="s">
        <v>296</v>
      </c>
      <c r="D45" s="38" t="s">
        <v>170</v>
      </c>
      <c r="E45" s="35" t="s">
        <v>179</v>
      </c>
      <c r="F45" s="36" t="s">
        <v>5</v>
      </c>
      <c r="G45" s="40">
        <v>43076</v>
      </c>
      <c r="H45" s="41">
        <v>0.33333333333333331</v>
      </c>
      <c r="I45" s="40">
        <v>43077</v>
      </c>
      <c r="J45" s="41">
        <v>0.5</v>
      </c>
      <c r="K45" s="36" t="s">
        <v>123</v>
      </c>
      <c r="L45" s="203" t="s">
        <v>697</v>
      </c>
    </row>
    <row r="46" spans="1:12" ht="15" hidden="1">
      <c r="A46" s="36" t="s">
        <v>696</v>
      </c>
      <c r="B46" s="35" t="s">
        <v>305</v>
      </c>
      <c r="C46" s="35" t="s">
        <v>296</v>
      </c>
      <c r="D46" s="38" t="s">
        <v>170</v>
      </c>
      <c r="E46" s="35" t="s">
        <v>179</v>
      </c>
      <c r="F46" s="36" t="s">
        <v>421</v>
      </c>
      <c r="G46" s="40">
        <v>43077</v>
      </c>
      <c r="H46" s="41">
        <v>0.54166666666666663</v>
      </c>
      <c r="I46" s="40">
        <v>43077</v>
      </c>
      <c r="J46" s="41">
        <v>0.70833333333333337</v>
      </c>
      <c r="K46" s="36" t="s">
        <v>123</v>
      </c>
      <c r="L46" s="203" t="s">
        <v>697</v>
      </c>
    </row>
    <row r="47" spans="1:12" ht="15" hidden="1">
      <c r="A47" s="36" t="s">
        <v>696</v>
      </c>
      <c r="B47" s="35" t="s">
        <v>305</v>
      </c>
      <c r="C47" s="35" t="s">
        <v>296</v>
      </c>
      <c r="D47" s="38" t="s">
        <v>170</v>
      </c>
      <c r="E47" s="35" t="s">
        <v>179</v>
      </c>
      <c r="F47" s="36" t="s">
        <v>8</v>
      </c>
      <c r="G47" s="40">
        <v>43080</v>
      </c>
      <c r="H47" s="41">
        <v>0.33333333333333331</v>
      </c>
      <c r="I47" s="40">
        <v>43080</v>
      </c>
      <c r="J47" s="41">
        <v>0.70833333333333337</v>
      </c>
      <c r="K47" s="36" t="s">
        <v>123</v>
      </c>
      <c r="L47" s="203" t="s">
        <v>697</v>
      </c>
    </row>
    <row r="48" spans="1:12" ht="15" hidden="1">
      <c r="A48" s="36" t="s">
        <v>696</v>
      </c>
      <c r="B48" s="35" t="s">
        <v>305</v>
      </c>
      <c r="C48" s="35" t="s">
        <v>296</v>
      </c>
      <c r="D48" s="38" t="s">
        <v>170</v>
      </c>
      <c r="E48" s="35" t="s">
        <v>179</v>
      </c>
      <c r="F48" s="36" t="s">
        <v>7</v>
      </c>
      <c r="G48" s="40">
        <v>43081</v>
      </c>
      <c r="H48" s="41">
        <v>0.33333333333333331</v>
      </c>
      <c r="I48" s="40">
        <v>43081</v>
      </c>
      <c r="J48" s="41">
        <v>0.5</v>
      </c>
      <c r="K48" s="36" t="s">
        <v>123</v>
      </c>
      <c r="L48" s="203" t="s">
        <v>697</v>
      </c>
    </row>
    <row r="49" spans="1:12" ht="15" hidden="1">
      <c r="A49" s="36" t="s">
        <v>696</v>
      </c>
      <c r="B49" s="35" t="s">
        <v>305</v>
      </c>
      <c r="C49" s="35" t="s">
        <v>296</v>
      </c>
      <c r="D49" s="38" t="s">
        <v>170</v>
      </c>
      <c r="E49" s="35" t="s">
        <v>179</v>
      </c>
      <c r="F49" s="36" t="s">
        <v>34</v>
      </c>
      <c r="G49" s="40">
        <v>43081</v>
      </c>
      <c r="H49" s="41">
        <v>0.54166666666666663</v>
      </c>
      <c r="I49" s="40">
        <v>43082</v>
      </c>
      <c r="J49" s="41">
        <v>0.70833333333333337</v>
      </c>
      <c r="K49" s="36" t="s">
        <v>126</v>
      </c>
      <c r="L49" s="203" t="s">
        <v>697</v>
      </c>
    </row>
    <row r="50" spans="1:12" ht="15" hidden="1">
      <c r="A50" s="36" t="s">
        <v>696</v>
      </c>
      <c r="B50" s="35" t="s">
        <v>305</v>
      </c>
      <c r="C50" s="35" t="s">
        <v>296</v>
      </c>
      <c r="D50" s="38" t="s">
        <v>170</v>
      </c>
      <c r="E50" s="35" t="s">
        <v>179</v>
      </c>
      <c r="F50" s="36" t="s">
        <v>10</v>
      </c>
      <c r="G50" s="40">
        <v>43083</v>
      </c>
      <c r="H50" s="41">
        <v>0.33333333333333331</v>
      </c>
      <c r="I50" s="40">
        <v>43083</v>
      </c>
      <c r="J50" s="41">
        <v>0.70833333333333337</v>
      </c>
      <c r="K50" s="36" t="s">
        <v>123</v>
      </c>
      <c r="L50" s="203" t="s">
        <v>697</v>
      </c>
    </row>
    <row r="51" spans="1:12" ht="15" hidden="1">
      <c r="A51" s="36" t="s">
        <v>696</v>
      </c>
      <c r="B51" s="35" t="s">
        <v>305</v>
      </c>
      <c r="C51" s="35" t="s">
        <v>296</v>
      </c>
      <c r="D51" s="38" t="s">
        <v>170</v>
      </c>
      <c r="E51" s="35" t="s">
        <v>179</v>
      </c>
      <c r="F51" s="36" t="s">
        <v>14</v>
      </c>
      <c r="G51" s="40">
        <v>43084</v>
      </c>
      <c r="H51" s="41">
        <v>0.33333333333333331</v>
      </c>
      <c r="I51" s="40">
        <v>43084</v>
      </c>
      <c r="J51" s="41">
        <v>0.5</v>
      </c>
      <c r="K51" s="36" t="s">
        <v>123</v>
      </c>
      <c r="L51" s="203" t="s">
        <v>697</v>
      </c>
    </row>
    <row r="52" spans="1:12" ht="15" hidden="1">
      <c r="A52" s="36" t="s">
        <v>696</v>
      </c>
      <c r="B52" s="35" t="s">
        <v>305</v>
      </c>
      <c r="C52" s="35" t="s">
        <v>296</v>
      </c>
      <c r="D52" s="38" t="s">
        <v>170</v>
      </c>
      <c r="E52" s="35" t="s">
        <v>179</v>
      </c>
      <c r="F52" s="36" t="s">
        <v>387</v>
      </c>
      <c r="G52" s="40">
        <v>43084</v>
      </c>
      <c r="H52" s="41">
        <v>0.54166666666666663</v>
      </c>
      <c r="I52" s="40">
        <v>43084</v>
      </c>
      <c r="J52" s="41">
        <v>0.70833333333333337</v>
      </c>
      <c r="K52" s="36" t="s">
        <v>123</v>
      </c>
      <c r="L52" s="203" t="s">
        <v>697</v>
      </c>
    </row>
    <row r="53" spans="1:12" ht="15" hidden="1">
      <c r="A53" s="36" t="s">
        <v>931</v>
      </c>
      <c r="B53" s="35" t="s">
        <v>295</v>
      </c>
      <c r="C53" s="35" t="s">
        <v>296</v>
      </c>
      <c r="D53" s="38" t="s">
        <v>146</v>
      </c>
      <c r="E53" s="35" t="s">
        <v>150</v>
      </c>
      <c r="F53" s="36" t="s">
        <v>3</v>
      </c>
      <c r="G53" s="40">
        <v>43073</v>
      </c>
      <c r="H53" s="41">
        <v>0.33333333333333331</v>
      </c>
      <c r="I53" s="40">
        <v>43073</v>
      </c>
      <c r="J53" s="41">
        <v>0.70833333333333337</v>
      </c>
      <c r="K53" s="36" t="s">
        <v>126</v>
      </c>
      <c r="L53" s="203" t="s">
        <v>932</v>
      </c>
    </row>
    <row r="54" spans="1:12" ht="15" hidden="1">
      <c r="A54" s="65" t="s">
        <v>931</v>
      </c>
      <c r="B54" s="35" t="s">
        <v>295</v>
      </c>
      <c r="C54" s="35" t="s">
        <v>296</v>
      </c>
      <c r="D54" s="38" t="s">
        <v>146</v>
      </c>
      <c r="E54" s="35" t="s">
        <v>150</v>
      </c>
      <c r="F54" s="36" t="s">
        <v>4</v>
      </c>
      <c r="G54" s="40">
        <v>43074</v>
      </c>
      <c r="H54" s="41">
        <v>0.33333333333333331</v>
      </c>
      <c r="I54" s="40">
        <v>43074</v>
      </c>
      <c r="J54" s="41">
        <v>0.5</v>
      </c>
      <c r="K54" s="36" t="s">
        <v>126</v>
      </c>
      <c r="L54" s="203" t="s">
        <v>932</v>
      </c>
    </row>
    <row r="55" spans="1:12" ht="15" hidden="1">
      <c r="A55" s="65" t="s">
        <v>931</v>
      </c>
      <c r="B55" s="35" t="s">
        <v>295</v>
      </c>
      <c r="C55" s="35" t="s">
        <v>296</v>
      </c>
      <c r="D55" s="38" t="s">
        <v>146</v>
      </c>
      <c r="E55" s="35" t="s">
        <v>150</v>
      </c>
      <c r="F55" s="36" t="s">
        <v>1053</v>
      </c>
      <c r="G55" s="40">
        <v>43074</v>
      </c>
      <c r="H55" s="41">
        <v>0.54166666666666663</v>
      </c>
      <c r="I55" s="40">
        <v>43075</v>
      </c>
      <c r="J55" s="41">
        <v>0.5</v>
      </c>
      <c r="K55" s="36" t="s">
        <v>126</v>
      </c>
      <c r="L55" s="203" t="s">
        <v>932</v>
      </c>
    </row>
    <row r="56" spans="1:12" ht="15" hidden="1">
      <c r="A56" s="65" t="s">
        <v>931</v>
      </c>
      <c r="B56" s="35" t="s">
        <v>295</v>
      </c>
      <c r="C56" s="35" t="s">
        <v>296</v>
      </c>
      <c r="D56" s="38" t="s">
        <v>146</v>
      </c>
      <c r="E56" s="35" t="s">
        <v>150</v>
      </c>
      <c r="F56" s="36" t="s">
        <v>13</v>
      </c>
      <c r="G56" s="40">
        <v>43075</v>
      </c>
      <c r="H56" s="41">
        <v>0.54166666666666663</v>
      </c>
      <c r="I56" s="40">
        <v>43075</v>
      </c>
      <c r="J56" s="41">
        <v>0.70833333333333337</v>
      </c>
      <c r="K56" s="36" t="s">
        <v>126</v>
      </c>
      <c r="L56" s="203" t="s">
        <v>932</v>
      </c>
    </row>
    <row r="57" spans="1:12" ht="15" hidden="1">
      <c r="A57" s="65" t="s">
        <v>931</v>
      </c>
      <c r="B57" s="35" t="s">
        <v>295</v>
      </c>
      <c r="C57" s="35" t="s">
        <v>296</v>
      </c>
      <c r="D57" s="38" t="s">
        <v>146</v>
      </c>
      <c r="E57" s="35" t="s">
        <v>150</v>
      </c>
      <c r="F57" s="36" t="s">
        <v>5</v>
      </c>
      <c r="G57" s="40">
        <v>43076</v>
      </c>
      <c r="H57" s="41">
        <v>0.33333333333333331</v>
      </c>
      <c r="I57" s="40">
        <v>43077</v>
      </c>
      <c r="J57" s="41">
        <v>0.5</v>
      </c>
      <c r="K57" s="36" t="s">
        <v>126</v>
      </c>
      <c r="L57" s="203" t="s">
        <v>932</v>
      </c>
    </row>
    <row r="58" spans="1:12" ht="15" hidden="1">
      <c r="A58" s="65" t="s">
        <v>931</v>
      </c>
      <c r="B58" s="35" t="s">
        <v>295</v>
      </c>
      <c r="C58" s="35" t="s">
        <v>296</v>
      </c>
      <c r="D58" s="38" t="s">
        <v>146</v>
      </c>
      <c r="E58" s="35" t="s">
        <v>150</v>
      </c>
      <c r="F58" s="36" t="s">
        <v>421</v>
      </c>
      <c r="G58" s="40">
        <v>43077</v>
      </c>
      <c r="H58" s="41">
        <v>0.54166666666666663</v>
      </c>
      <c r="I58" s="40">
        <v>43077</v>
      </c>
      <c r="J58" s="41">
        <v>0.70833333333333337</v>
      </c>
      <c r="K58" s="36" t="s">
        <v>126</v>
      </c>
      <c r="L58" s="203" t="s">
        <v>932</v>
      </c>
    </row>
    <row r="59" spans="1:12" ht="15" hidden="1">
      <c r="A59" s="65" t="s">
        <v>931</v>
      </c>
      <c r="B59" s="35" t="s">
        <v>295</v>
      </c>
      <c r="C59" s="35" t="s">
        <v>296</v>
      </c>
      <c r="D59" s="38" t="s">
        <v>146</v>
      </c>
      <c r="E59" s="35" t="s">
        <v>150</v>
      </c>
      <c r="F59" s="36" t="s">
        <v>8</v>
      </c>
      <c r="G59" s="40">
        <v>43080</v>
      </c>
      <c r="H59" s="41">
        <v>0.33333333333333331</v>
      </c>
      <c r="I59" s="40">
        <v>43080</v>
      </c>
      <c r="J59" s="41">
        <v>0.70833333333333337</v>
      </c>
      <c r="K59" s="36" t="s">
        <v>126</v>
      </c>
      <c r="L59" s="203" t="s">
        <v>932</v>
      </c>
    </row>
    <row r="60" spans="1:12" ht="15" hidden="1">
      <c r="A60" s="65" t="s">
        <v>931</v>
      </c>
      <c r="B60" s="35" t="s">
        <v>295</v>
      </c>
      <c r="C60" s="35" t="s">
        <v>296</v>
      </c>
      <c r="D60" s="38" t="s">
        <v>146</v>
      </c>
      <c r="E60" s="35" t="s">
        <v>150</v>
      </c>
      <c r="F60" s="36" t="s">
        <v>7</v>
      </c>
      <c r="G60" s="40">
        <v>43081</v>
      </c>
      <c r="H60" s="41">
        <v>0.33333333333333331</v>
      </c>
      <c r="I60" s="40">
        <v>43081</v>
      </c>
      <c r="J60" s="41">
        <v>0.5</v>
      </c>
      <c r="K60" s="36" t="s">
        <v>126</v>
      </c>
      <c r="L60" s="203" t="s">
        <v>932</v>
      </c>
    </row>
    <row r="61" spans="1:12" ht="15" hidden="1">
      <c r="A61" s="65" t="s">
        <v>931</v>
      </c>
      <c r="B61" s="35" t="s">
        <v>295</v>
      </c>
      <c r="C61" s="35" t="s">
        <v>296</v>
      </c>
      <c r="D61" s="38" t="s">
        <v>146</v>
      </c>
      <c r="E61" s="35" t="s">
        <v>150</v>
      </c>
      <c r="F61" s="36" t="s">
        <v>34</v>
      </c>
      <c r="G61" s="40">
        <v>43081</v>
      </c>
      <c r="H61" s="41">
        <v>0.54166666666666663</v>
      </c>
      <c r="I61" s="40">
        <v>43082</v>
      </c>
      <c r="J61" s="41">
        <v>0.70833333333333337</v>
      </c>
      <c r="K61" s="36" t="s">
        <v>126</v>
      </c>
      <c r="L61" s="203" t="s">
        <v>932</v>
      </c>
    </row>
    <row r="62" spans="1:12" ht="15" hidden="1">
      <c r="A62" s="65" t="s">
        <v>931</v>
      </c>
      <c r="B62" s="35" t="s">
        <v>295</v>
      </c>
      <c r="C62" s="35" t="s">
        <v>296</v>
      </c>
      <c r="D62" s="38" t="s">
        <v>146</v>
      </c>
      <c r="E62" s="35" t="s">
        <v>150</v>
      </c>
      <c r="F62" s="36" t="s">
        <v>10</v>
      </c>
      <c r="G62" s="40">
        <v>43083</v>
      </c>
      <c r="H62" s="41">
        <v>0.33333333333333331</v>
      </c>
      <c r="I62" s="40">
        <v>43083</v>
      </c>
      <c r="J62" s="41">
        <v>0.70833333333333337</v>
      </c>
      <c r="K62" s="36" t="s">
        <v>126</v>
      </c>
      <c r="L62" s="203" t="s">
        <v>932</v>
      </c>
    </row>
    <row r="63" spans="1:12" ht="15" hidden="1">
      <c r="A63" s="65" t="s">
        <v>931</v>
      </c>
      <c r="B63" s="35" t="s">
        <v>295</v>
      </c>
      <c r="C63" s="35" t="s">
        <v>296</v>
      </c>
      <c r="D63" s="38" t="s">
        <v>146</v>
      </c>
      <c r="E63" s="35" t="s">
        <v>150</v>
      </c>
      <c r="F63" s="36" t="s">
        <v>14</v>
      </c>
      <c r="G63" s="40">
        <v>43084</v>
      </c>
      <c r="H63" s="41">
        <v>0.33333333333333331</v>
      </c>
      <c r="I63" s="40">
        <v>43084</v>
      </c>
      <c r="J63" s="41">
        <v>0.5</v>
      </c>
      <c r="K63" s="36" t="s">
        <v>126</v>
      </c>
      <c r="L63" s="203" t="s">
        <v>932</v>
      </c>
    </row>
    <row r="64" spans="1:12" ht="15" hidden="1">
      <c r="A64" s="65" t="s">
        <v>931</v>
      </c>
      <c r="B64" s="35" t="s">
        <v>295</v>
      </c>
      <c r="C64" s="35" t="s">
        <v>296</v>
      </c>
      <c r="D64" s="38" t="s">
        <v>146</v>
      </c>
      <c r="E64" s="35" t="s">
        <v>150</v>
      </c>
      <c r="F64" s="36" t="s">
        <v>387</v>
      </c>
      <c r="G64" s="40">
        <v>43084</v>
      </c>
      <c r="H64" s="41">
        <v>0.54166666666666663</v>
      </c>
      <c r="I64" s="40">
        <v>43084</v>
      </c>
      <c r="J64" s="41">
        <v>0.70833333333333337</v>
      </c>
      <c r="K64" s="36" t="s">
        <v>126</v>
      </c>
      <c r="L64" s="203" t="s">
        <v>932</v>
      </c>
    </row>
    <row r="65" spans="1:12" ht="15" hidden="1">
      <c r="A65" s="36" t="s">
        <v>617</v>
      </c>
      <c r="B65" s="35" t="s">
        <v>306</v>
      </c>
      <c r="C65" s="35" t="s">
        <v>301</v>
      </c>
      <c r="D65" s="38" t="s">
        <v>170</v>
      </c>
      <c r="E65" s="35" t="s">
        <v>171</v>
      </c>
      <c r="F65" s="36" t="s">
        <v>3</v>
      </c>
      <c r="G65" s="40">
        <v>43073</v>
      </c>
      <c r="H65" s="41">
        <v>0.33333333333333331</v>
      </c>
      <c r="I65" s="40">
        <v>43073</v>
      </c>
      <c r="J65" s="41">
        <v>0.70833333333333337</v>
      </c>
      <c r="K65" s="36" t="s">
        <v>126</v>
      </c>
      <c r="L65" s="203" t="s">
        <v>618</v>
      </c>
    </row>
    <row r="66" spans="1:12" ht="15" hidden="1">
      <c r="A66" s="36" t="s">
        <v>617</v>
      </c>
      <c r="B66" s="35" t="s">
        <v>306</v>
      </c>
      <c r="C66" s="35" t="s">
        <v>301</v>
      </c>
      <c r="D66" s="38" t="s">
        <v>170</v>
      </c>
      <c r="E66" s="35" t="s">
        <v>171</v>
      </c>
      <c r="F66" s="36" t="s">
        <v>4</v>
      </c>
      <c r="G66" s="40">
        <v>43074</v>
      </c>
      <c r="H66" s="41">
        <v>0.33333333333333331</v>
      </c>
      <c r="I66" s="40">
        <v>43074</v>
      </c>
      <c r="J66" s="41">
        <v>0.5</v>
      </c>
      <c r="K66" s="36" t="s">
        <v>126</v>
      </c>
      <c r="L66" s="203" t="s">
        <v>618</v>
      </c>
    </row>
    <row r="67" spans="1:12" ht="15" hidden="1">
      <c r="A67" s="36" t="s">
        <v>617</v>
      </c>
      <c r="B67" s="35" t="s">
        <v>306</v>
      </c>
      <c r="C67" s="35" t="s">
        <v>301</v>
      </c>
      <c r="D67" s="38" t="s">
        <v>170</v>
      </c>
      <c r="E67" s="35" t="s">
        <v>171</v>
      </c>
      <c r="F67" s="36" t="s">
        <v>1053</v>
      </c>
      <c r="G67" s="40">
        <v>43074</v>
      </c>
      <c r="H67" s="41">
        <v>0.54166666666666663</v>
      </c>
      <c r="I67" s="40">
        <v>43075</v>
      </c>
      <c r="J67" s="41">
        <v>0.5</v>
      </c>
      <c r="K67" s="36" t="s">
        <v>126</v>
      </c>
      <c r="L67" s="203" t="s">
        <v>618</v>
      </c>
    </row>
    <row r="68" spans="1:12" ht="15" hidden="1">
      <c r="A68" s="36" t="s">
        <v>617</v>
      </c>
      <c r="B68" s="35" t="s">
        <v>306</v>
      </c>
      <c r="C68" s="35" t="s">
        <v>301</v>
      </c>
      <c r="D68" s="38" t="s">
        <v>170</v>
      </c>
      <c r="E68" s="35" t="s">
        <v>171</v>
      </c>
      <c r="F68" s="36" t="s">
        <v>13</v>
      </c>
      <c r="G68" s="40">
        <v>43075</v>
      </c>
      <c r="H68" s="41">
        <v>0.54166666666666663</v>
      </c>
      <c r="I68" s="40">
        <v>43075</v>
      </c>
      <c r="J68" s="41">
        <v>0.70833333333333337</v>
      </c>
      <c r="K68" s="36" t="s">
        <v>126</v>
      </c>
      <c r="L68" s="203" t="s">
        <v>618</v>
      </c>
    </row>
    <row r="69" spans="1:12" ht="15" hidden="1">
      <c r="A69" s="36" t="s">
        <v>617</v>
      </c>
      <c r="B69" s="35" t="s">
        <v>306</v>
      </c>
      <c r="C69" s="35" t="s">
        <v>301</v>
      </c>
      <c r="D69" s="38" t="s">
        <v>170</v>
      </c>
      <c r="E69" s="35" t="s">
        <v>171</v>
      </c>
      <c r="F69" s="36" t="s">
        <v>5</v>
      </c>
      <c r="G69" s="40">
        <v>43076</v>
      </c>
      <c r="H69" s="41">
        <v>0.33333333333333331</v>
      </c>
      <c r="I69" s="40">
        <v>43077</v>
      </c>
      <c r="J69" s="41">
        <v>0.5</v>
      </c>
      <c r="K69" s="36" t="s">
        <v>126</v>
      </c>
      <c r="L69" s="203" t="s">
        <v>618</v>
      </c>
    </row>
    <row r="70" spans="1:12" ht="15" hidden="1">
      <c r="A70" s="36" t="s">
        <v>617</v>
      </c>
      <c r="B70" s="35" t="s">
        <v>306</v>
      </c>
      <c r="C70" s="35" t="s">
        <v>301</v>
      </c>
      <c r="D70" s="38" t="s">
        <v>170</v>
      </c>
      <c r="E70" s="35" t="s">
        <v>171</v>
      </c>
      <c r="F70" s="36" t="s">
        <v>421</v>
      </c>
      <c r="G70" s="40">
        <v>43077</v>
      </c>
      <c r="H70" s="41">
        <v>0.54166666666666663</v>
      </c>
      <c r="I70" s="40">
        <v>43077</v>
      </c>
      <c r="J70" s="41">
        <v>0.70833333333333337</v>
      </c>
      <c r="K70" s="36" t="s">
        <v>126</v>
      </c>
      <c r="L70" s="203" t="s">
        <v>618</v>
      </c>
    </row>
    <row r="71" spans="1:12" ht="15" hidden="1">
      <c r="A71" s="36" t="s">
        <v>617</v>
      </c>
      <c r="B71" s="35" t="s">
        <v>306</v>
      </c>
      <c r="C71" s="35" t="s">
        <v>301</v>
      </c>
      <c r="D71" s="38" t="s">
        <v>170</v>
      </c>
      <c r="E71" s="35" t="s">
        <v>171</v>
      </c>
      <c r="F71" s="36" t="s">
        <v>8</v>
      </c>
      <c r="G71" s="40">
        <v>43080</v>
      </c>
      <c r="H71" s="41">
        <v>0.33333333333333331</v>
      </c>
      <c r="I71" s="40">
        <v>43080</v>
      </c>
      <c r="J71" s="41">
        <v>0.70833333333333337</v>
      </c>
      <c r="K71" s="36" t="s">
        <v>126</v>
      </c>
      <c r="L71" s="203" t="s">
        <v>618</v>
      </c>
    </row>
    <row r="72" spans="1:12" ht="15" hidden="1">
      <c r="A72" s="36" t="s">
        <v>617</v>
      </c>
      <c r="B72" s="35" t="s">
        <v>306</v>
      </c>
      <c r="C72" s="35" t="s">
        <v>301</v>
      </c>
      <c r="D72" s="38" t="s">
        <v>170</v>
      </c>
      <c r="E72" s="35" t="s">
        <v>171</v>
      </c>
      <c r="F72" s="36" t="s">
        <v>7</v>
      </c>
      <c r="G72" s="40">
        <v>43081</v>
      </c>
      <c r="H72" s="41">
        <v>0.33333333333333331</v>
      </c>
      <c r="I72" s="40">
        <v>43081</v>
      </c>
      <c r="J72" s="41">
        <v>0.5</v>
      </c>
      <c r="K72" s="36" t="s">
        <v>126</v>
      </c>
      <c r="L72" s="203" t="s">
        <v>618</v>
      </c>
    </row>
    <row r="73" spans="1:12" ht="15" hidden="1">
      <c r="A73" s="36" t="s">
        <v>617</v>
      </c>
      <c r="B73" s="35" t="s">
        <v>306</v>
      </c>
      <c r="C73" s="35" t="s">
        <v>301</v>
      </c>
      <c r="D73" s="38" t="s">
        <v>170</v>
      </c>
      <c r="E73" s="35" t="s">
        <v>171</v>
      </c>
      <c r="F73" s="36" t="s">
        <v>34</v>
      </c>
      <c r="G73" s="40">
        <v>43081</v>
      </c>
      <c r="H73" s="41">
        <v>0.54166666666666663</v>
      </c>
      <c r="I73" s="40">
        <v>43082</v>
      </c>
      <c r="J73" s="41">
        <v>0.70833333333333337</v>
      </c>
      <c r="K73" s="36" t="s">
        <v>126</v>
      </c>
      <c r="L73" s="203" t="s">
        <v>618</v>
      </c>
    </row>
    <row r="74" spans="1:12" ht="15" hidden="1">
      <c r="A74" s="36" t="s">
        <v>617</v>
      </c>
      <c r="B74" s="35" t="s">
        <v>306</v>
      </c>
      <c r="C74" s="35" t="s">
        <v>301</v>
      </c>
      <c r="D74" s="38" t="s">
        <v>170</v>
      </c>
      <c r="E74" s="35" t="s">
        <v>171</v>
      </c>
      <c r="F74" s="36" t="s">
        <v>10</v>
      </c>
      <c r="G74" s="40">
        <v>43083</v>
      </c>
      <c r="H74" s="41">
        <v>0.33333333333333331</v>
      </c>
      <c r="I74" s="40">
        <v>43083</v>
      </c>
      <c r="J74" s="41">
        <v>0.70833333333333337</v>
      </c>
      <c r="K74" s="36" t="s">
        <v>126</v>
      </c>
      <c r="L74" s="203" t="s">
        <v>618</v>
      </c>
    </row>
    <row r="75" spans="1:12" ht="15" hidden="1">
      <c r="A75" s="36" t="s">
        <v>617</v>
      </c>
      <c r="B75" s="35" t="s">
        <v>306</v>
      </c>
      <c r="C75" s="35" t="s">
        <v>301</v>
      </c>
      <c r="D75" s="38" t="s">
        <v>170</v>
      </c>
      <c r="E75" s="35" t="s">
        <v>171</v>
      </c>
      <c r="F75" s="36" t="s">
        <v>14</v>
      </c>
      <c r="G75" s="40">
        <v>43084</v>
      </c>
      <c r="H75" s="41">
        <v>0.33333333333333331</v>
      </c>
      <c r="I75" s="40">
        <v>43084</v>
      </c>
      <c r="J75" s="41">
        <v>0.5</v>
      </c>
      <c r="K75" s="36" t="s">
        <v>126</v>
      </c>
      <c r="L75" s="203" t="s">
        <v>618</v>
      </c>
    </row>
    <row r="76" spans="1:12" ht="15" hidden="1">
      <c r="A76" s="36" t="s">
        <v>617</v>
      </c>
      <c r="B76" s="35" t="s">
        <v>306</v>
      </c>
      <c r="C76" s="35" t="s">
        <v>301</v>
      </c>
      <c r="D76" s="38" t="s">
        <v>170</v>
      </c>
      <c r="E76" s="35" t="s">
        <v>171</v>
      </c>
      <c r="F76" s="36" t="s">
        <v>387</v>
      </c>
      <c r="G76" s="40">
        <v>43084</v>
      </c>
      <c r="H76" s="41">
        <v>0.54166666666666663</v>
      </c>
      <c r="I76" s="40">
        <v>43084</v>
      </c>
      <c r="J76" s="41">
        <v>0.70833333333333337</v>
      </c>
      <c r="K76" s="36" t="s">
        <v>126</v>
      </c>
      <c r="L76" s="203" t="s">
        <v>618</v>
      </c>
    </row>
    <row r="77" spans="1:12" ht="15" hidden="1">
      <c r="A77" s="36" t="s">
        <v>683</v>
      </c>
      <c r="B77" s="35" t="s">
        <v>317</v>
      </c>
      <c r="C77" s="36" t="s">
        <v>298</v>
      </c>
      <c r="D77" s="38" t="s">
        <v>196</v>
      </c>
      <c r="E77" s="36" t="s">
        <v>243</v>
      </c>
      <c r="F77" s="36" t="s">
        <v>3</v>
      </c>
      <c r="G77" s="40">
        <v>43073</v>
      </c>
      <c r="H77" s="41">
        <v>0.33333333333333331</v>
      </c>
      <c r="I77" s="40">
        <v>43073</v>
      </c>
      <c r="J77" s="41">
        <v>0.70833333333333337</v>
      </c>
      <c r="K77" s="36" t="s">
        <v>126</v>
      </c>
      <c r="L77" s="203" t="s">
        <v>684</v>
      </c>
    </row>
    <row r="78" spans="1:12" ht="15" hidden="1">
      <c r="A78" s="36" t="s">
        <v>683</v>
      </c>
      <c r="B78" s="35" t="s">
        <v>317</v>
      </c>
      <c r="C78" s="36" t="s">
        <v>298</v>
      </c>
      <c r="D78" s="38" t="s">
        <v>196</v>
      </c>
      <c r="E78" s="36" t="s">
        <v>243</v>
      </c>
      <c r="F78" s="36" t="s">
        <v>4</v>
      </c>
      <c r="G78" s="40">
        <v>43074</v>
      </c>
      <c r="H78" s="41">
        <v>0.33333333333333331</v>
      </c>
      <c r="I78" s="40">
        <v>43074</v>
      </c>
      <c r="J78" s="41">
        <v>0.5</v>
      </c>
      <c r="K78" s="36" t="s">
        <v>126</v>
      </c>
      <c r="L78" s="203" t="s">
        <v>684</v>
      </c>
    </row>
    <row r="79" spans="1:12" ht="15" hidden="1">
      <c r="A79" s="36" t="s">
        <v>683</v>
      </c>
      <c r="B79" s="35" t="s">
        <v>317</v>
      </c>
      <c r="C79" s="36" t="s">
        <v>298</v>
      </c>
      <c r="D79" s="38" t="s">
        <v>196</v>
      </c>
      <c r="E79" s="36" t="s">
        <v>243</v>
      </c>
      <c r="F79" s="36" t="s">
        <v>1053</v>
      </c>
      <c r="G79" s="40">
        <v>43074</v>
      </c>
      <c r="H79" s="41">
        <v>0.54166666666666663</v>
      </c>
      <c r="I79" s="40">
        <v>43075</v>
      </c>
      <c r="J79" s="41">
        <v>0.5</v>
      </c>
      <c r="K79" s="36" t="s">
        <v>126</v>
      </c>
      <c r="L79" s="203" t="s">
        <v>684</v>
      </c>
    </row>
    <row r="80" spans="1:12" ht="15" hidden="1">
      <c r="A80" s="36" t="s">
        <v>683</v>
      </c>
      <c r="B80" s="35" t="s">
        <v>317</v>
      </c>
      <c r="C80" s="36" t="s">
        <v>298</v>
      </c>
      <c r="D80" s="38" t="s">
        <v>196</v>
      </c>
      <c r="E80" s="36" t="s">
        <v>243</v>
      </c>
      <c r="F80" s="36" t="s">
        <v>13</v>
      </c>
      <c r="G80" s="40">
        <v>43075</v>
      </c>
      <c r="H80" s="41">
        <v>0.54166666666666663</v>
      </c>
      <c r="I80" s="40">
        <v>43075</v>
      </c>
      <c r="J80" s="41">
        <v>0.70833333333333337</v>
      </c>
      <c r="K80" s="36" t="s">
        <v>126</v>
      </c>
      <c r="L80" s="203" t="s">
        <v>684</v>
      </c>
    </row>
    <row r="81" spans="1:12" ht="15" hidden="1">
      <c r="A81" s="36" t="s">
        <v>683</v>
      </c>
      <c r="B81" s="35" t="s">
        <v>317</v>
      </c>
      <c r="C81" s="36" t="s">
        <v>298</v>
      </c>
      <c r="D81" s="38" t="s">
        <v>196</v>
      </c>
      <c r="E81" s="36" t="s">
        <v>243</v>
      </c>
      <c r="F81" s="36" t="s">
        <v>5</v>
      </c>
      <c r="G81" s="40">
        <v>43076</v>
      </c>
      <c r="H81" s="41">
        <v>0.33333333333333331</v>
      </c>
      <c r="I81" s="40">
        <v>43077</v>
      </c>
      <c r="J81" s="41">
        <v>0.5</v>
      </c>
      <c r="K81" s="36" t="s">
        <v>126</v>
      </c>
      <c r="L81" s="203" t="s">
        <v>684</v>
      </c>
    </row>
    <row r="82" spans="1:12" ht="15" hidden="1">
      <c r="A82" s="36" t="s">
        <v>683</v>
      </c>
      <c r="B82" s="35" t="s">
        <v>317</v>
      </c>
      <c r="C82" s="36" t="s">
        <v>298</v>
      </c>
      <c r="D82" s="38" t="s">
        <v>196</v>
      </c>
      <c r="E82" s="36" t="s">
        <v>243</v>
      </c>
      <c r="F82" s="36" t="s">
        <v>421</v>
      </c>
      <c r="G82" s="40">
        <v>43077</v>
      </c>
      <c r="H82" s="41">
        <v>0.54166666666666663</v>
      </c>
      <c r="I82" s="40">
        <v>43077</v>
      </c>
      <c r="J82" s="41">
        <v>0.70833333333333337</v>
      </c>
      <c r="K82" s="36" t="s">
        <v>126</v>
      </c>
      <c r="L82" s="203" t="s">
        <v>684</v>
      </c>
    </row>
    <row r="83" spans="1:12" ht="15" hidden="1">
      <c r="A83" s="36" t="s">
        <v>683</v>
      </c>
      <c r="B83" s="35" t="s">
        <v>317</v>
      </c>
      <c r="C83" s="36" t="s">
        <v>298</v>
      </c>
      <c r="D83" s="38" t="s">
        <v>196</v>
      </c>
      <c r="E83" s="36" t="s">
        <v>243</v>
      </c>
      <c r="F83" s="36" t="s">
        <v>8</v>
      </c>
      <c r="G83" s="40">
        <v>43080</v>
      </c>
      <c r="H83" s="41">
        <v>0.33333333333333331</v>
      </c>
      <c r="I83" s="40">
        <v>43080</v>
      </c>
      <c r="J83" s="41">
        <v>0.70833333333333337</v>
      </c>
      <c r="K83" s="36" t="s">
        <v>126</v>
      </c>
      <c r="L83" s="203" t="s">
        <v>684</v>
      </c>
    </row>
    <row r="84" spans="1:12" ht="15" hidden="1">
      <c r="A84" s="36" t="s">
        <v>683</v>
      </c>
      <c r="B84" s="35" t="s">
        <v>317</v>
      </c>
      <c r="C84" s="36" t="s">
        <v>298</v>
      </c>
      <c r="D84" s="38" t="s">
        <v>196</v>
      </c>
      <c r="E84" s="36" t="s">
        <v>243</v>
      </c>
      <c r="F84" s="36" t="s">
        <v>7</v>
      </c>
      <c r="G84" s="40">
        <v>43081</v>
      </c>
      <c r="H84" s="41">
        <v>0.33333333333333331</v>
      </c>
      <c r="I84" s="40">
        <v>43081</v>
      </c>
      <c r="J84" s="41">
        <v>0.5</v>
      </c>
      <c r="K84" s="36" t="s">
        <v>126</v>
      </c>
      <c r="L84" s="203" t="s">
        <v>684</v>
      </c>
    </row>
    <row r="85" spans="1:12" ht="15" hidden="1">
      <c r="A85" s="36" t="s">
        <v>683</v>
      </c>
      <c r="B85" s="35" t="s">
        <v>317</v>
      </c>
      <c r="C85" s="36" t="s">
        <v>298</v>
      </c>
      <c r="D85" s="38" t="s">
        <v>196</v>
      </c>
      <c r="E85" s="36" t="s">
        <v>243</v>
      </c>
      <c r="F85" s="36" t="s">
        <v>34</v>
      </c>
      <c r="G85" s="40">
        <v>43081</v>
      </c>
      <c r="H85" s="41">
        <v>0.54166666666666663</v>
      </c>
      <c r="I85" s="40">
        <v>43082</v>
      </c>
      <c r="J85" s="41">
        <v>0.70833333333333337</v>
      </c>
      <c r="K85" s="36" t="s">
        <v>126</v>
      </c>
      <c r="L85" s="203" t="s">
        <v>684</v>
      </c>
    </row>
    <row r="86" spans="1:12" ht="15" hidden="1">
      <c r="A86" s="36" t="s">
        <v>683</v>
      </c>
      <c r="B86" s="35" t="s">
        <v>317</v>
      </c>
      <c r="C86" s="36" t="s">
        <v>298</v>
      </c>
      <c r="D86" s="38" t="s">
        <v>196</v>
      </c>
      <c r="E86" s="36" t="s">
        <v>243</v>
      </c>
      <c r="F86" s="36" t="s">
        <v>10</v>
      </c>
      <c r="G86" s="40">
        <v>43083</v>
      </c>
      <c r="H86" s="41">
        <v>0.33333333333333331</v>
      </c>
      <c r="I86" s="40">
        <v>43083</v>
      </c>
      <c r="J86" s="41">
        <v>0.70833333333333337</v>
      </c>
      <c r="K86" s="36" t="s">
        <v>126</v>
      </c>
      <c r="L86" s="203" t="s">
        <v>684</v>
      </c>
    </row>
    <row r="87" spans="1:12" ht="15" hidden="1">
      <c r="A87" s="36" t="s">
        <v>683</v>
      </c>
      <c r="B87" s="35" t="s">
        <v>317</v>
      </c>
      <c r="C87" s="36" t="s">
        <v>298</v>
      </c>
      <c r="D87" s="38" t="s">
        <v>196</v>
      </c>
      <c r="E87" s="36" t="s">
        <v>243</v>
      </c>
      <c r="F87" s="36" t="s">
        <v>14</v>
      </c>
      <c r="G87" s="40">
        <v>43084</v>
      </c>
      <c r="H87" s="41">
        <v>0.33333333333333331</v>
      </c>
      <c r="I87" s="40">
        <v>43084</v>
      </c>
      <c r="J87" s="41">
        <v>0.5</v>
      </c>
      <c r="K87" s="36" t="s">
        <v>126</v>
      </c>
      <c r="L87" s="203" t="s">
        <v>684</v>
      </c>
    </row>
    <row r="88" spans="1:12" ht="15" hidden="1">
      <c r="A88" s="36" t="s">
        <v>683</v>
      </c>
      <c r="B88" s="35" t="s">
        <v>317</v>
      </c>
      <c r="C88" s="36" t="s">
        <v>298</v>
      </c>
      <c r="D88" s="38" t="s">
        <v>196</v>
      </c>
      <c r="E88" s="36" t="s">
        <v>243</v>
      </c>
      <c r="F88" s="36" t="s">
        <v>387</v>
      </c>
      <c r="G88" s="40">
        <v>43084</v>
      </c>
      <c r="H88" s="41">
        <v>0.54166666666666663</v>
      </c>
      <c r="I88" s="40">
        <v>43084</v>
      </c>
      <c r="J88" s="41">
        <v>0.70833333333333337</v>
      </c>
      <c r="K88" s="36" t="s">
        <v>126</v>
      </c>
      <c r="L88" s="203" t="s">
        <v>684</v>
      </c>
    </row>
    <row r="89" spans="1:12" ht="15" hidden="1">
      <c r="A89" s="36" t="s">
        <v>606</v>
      </c>
      <c r="B89" s="35" t="s">
        <v>302</v>
      </c>
      <c r="C89" s="39" t="s">
        <v>296</v>
      </c>
      <c r="D89" s="38" t="s">
        <v>146</v>
      </c>
      <c r="E89" s="35" t="s">
        <v>154</v>
      </c>
      <c r="F89" s="36" t="s">
        <v>3</v>
      </c>
      <c r="G89" s="40">
        <v>43073</v>
      </c>
      <c r="H89" s="41">
        <v>0.33333333333333331</v>
      </c>
      <c r="I89" s="40">
        <v>43073</v>
      </c>
      <c r="J89" s="41">
        <v>0.70833333333333337</v>
      </c>
      <c r="K89" s="36" t="s">
        <v>126</v>
      </c>
      <c r="L89" s="203" t="s">
        <v>607</v>
      </c>
    </row>
    <row r="90" spans="1:12" ht="15" hidden="1">
      <c r="A90" s="36" t="s">
        <v>606</v>
      </c>
      <c r="B90" s="35" t="s">
        <v>302</v>
      </c>
      <c r="C90" s="39" t="s">
        <v>296</v>
      </c>
      <c r="D90" s="38" t="s">
        <v>146</v>
      </c>
      <c r="E90" s="35" t="s">
        <v>154</v>
      </c>
      <c r="F90" s="36" t="s">
        <v>4</v>
      </c>
      <c r="G90" s="40">
        <v>43074</v>
      </c>
      <c r="H90" s="41">
        <v>0.33333333333333331</v>
      </c>
      <c r="I90" s="40">
        <v>43074</v>
      </c>
      <c r="J90" s="41">
        <v>0.5</v>
      </c>
      <c r="K90" s="36" t="s">
        <v>126</v>
      </c>
      <c r="L90" s="203" t="s">
        <v>607</v>
      </c>
    </row>
    <row r="91" spans="1:12" ht="15" hidden="1">
      <c r="A91" s="36" t="s">
        <v>606</v>
      </c>
      <c r="B91" s="35" t="s">
        <v>302</v>
      </c>
      <c r="C91" s="39" t="s">
        <v>296</v>
      </c>
      <c r="D91" s="38" t="s">
        <v>146</v>
      </c>
      <c r="E91" s="35" t="s">
        <v>154</v>
      </c>
      <c r="F91" s="36" t="s">
        <v>1053</v>
      </c>
      <c r="G91" s="40">
        <v>43074</v>
      </c>
      <c r="H91" s="41">
        <v>0.54166666666666663</v>
      </c>
      <c r="I91" s="40">
        <v>43075</v>
      </c>
      <c r="J91" s="41">
        <v>0.5</v>
      </c>
      <c r="K91" s="36" t="s">
        <v>126</v>
      </c>
      <c r="L91" s="203" t="s">
        <v>607</v>
      </c>
    </row>
    <row r="92" spans="1:12" ht="15" hidden="1">
      <c r="A92" s="36" t="s">
        <v>606</v>
      </c>
      <c r="B92" s="35" t="s">
        <v>302</v>
      </c>
      <c r="C92" s="39" t="s">
        <v>296</v>
      </c>
      <c r="D92" s="38" t="s">
        <v>146</v>
      </c>
      <c r="E92" s="35" t="s">
        <v>154</v>
      </c>
      <c r="F92" s="36" t="s">
        <v>13</v>
      </c>
      <c r="G92" s="40">
        <v>43075</v>
      </c>
      <c r="H92" s="41">
        <v>0.54166666666666663</v>
      </c>
      <c r="I92" s="40">
        <v>43075</v>
      </c>
      <c r="J92" s="41">
        <v>0.70833333333333337</v>
      </c>
      <c r="K92" s="36" t="s">
        <v>126</v>
      </c>
      <c r="L92" s="203" t="s">
        <v>607</v>
      </c>
    </row>
    <row r="93" spans="1:12" ht="15" hidden="1">
      <c r="A93" s="36" t="s">
        <v>606</v>
      </c>
      <c r="B93" s="35" t="s">
        <v>302</v>
      </c>
      <c r="C93" s="39" t="s">
        <v>296</v>
      </c>
      <c r="D93" s="38" t="s">
        <v>146</v>
      </c>
      <c r="E93" s="35" t="s">
        <v>154</v>
      </c>
      <c r="F93" s="36" t="s">
        <v>5</v>
      </c>
      <c r="G93" s="40">
        <v>43076</v>
      </c>
      <c r="H93" s="41">
        <v>0.33333333333333331</v>
      </c>
      <c r="I93" s="40">
        <v>43077</v>
      </c>
      <c r="J93" s="41">
        <v>0.5</v>
      </c>
      <c r="K93" s="36" t="s">
        <v>126</v>
      </c>
      <c r="L93" s="203" t="s">
        <v>607</v>
      </c>
    </row>
    <row r="94" spans="1:12" ht="15" hidden="1">
      <c r="A94" s="36" t="s">
        <v>606</v>
      </c>
      <c r="B94" s="35" t="s">
        <v>302</v>
      </c>
      <c r="C94" s="39" t="s">
        <v>296</v>
      </c>
      <c r="D94" s="38" t="s">
        <v>146</v>
      </c>
      <c r="E94" s="35" t="s">
        <v>154</v>
      </c>
      <c r="F94" s="36" t="s">
        <v>421</v>
      </c>
      <c r="G94" s="40">
        <v>43077</v>
      </c>
      <c r="H94" s="41">
        <v>0.54166666666666663</v>
      </c>
      <c r="I94" s="40">
        <v>43077</v>
      </c>
      <c r="J94" s="41">
        <v>0.70833333333333337</v>
      </c>
      <c r="K94" s="36" t="s">
        <v>126</v>
      </c>
      <c r="L94" s="203" t="s">
        <v>607</v>
      </c>
    </row>
    <row r="95" spans="1:12" ht="15" hidden="1">
      <c r="A95" s="36" t="s">
        <v>606</v>
      </c>
      <c r="B95" s="35" t="s">
        <v>302</v>
      </c>
      <c r="C95" s="39" t="s">
        <v>296</v>
      </c>
      <c r="D95" s="38" t="s">
        <v>146</v>
      </c>
      <c r="E95" s="35" t="s">
        <v>154</v>
      </c>
      <c r="F95" s="36" t="s">
        <v>8</v>
      </c>
      <c r="G95" s="40">
        <v>43080</v>
      </c>
      <c r="H95" s="41">
        <v>0.33333333333333331</v>
      </c>
      <c r="I95" s="40">
        <v>43080</v>
      </c>
      <c r="J95" s="41">
        <v>0.70833333333333337</v>
      </c>
      <c r="K95" s="36" t="s">
        <v>126</v>
      </c>
      <c r="L95" s="203" t="s">
        <v>607</v>
      </c>
    </row>
    <row r="96" spans="1:12" ht="15" hidden="1">
      <c r="A96" s="36" t="s">
        <v>606</v>
      </c>
      <c r="B96" s="35" t="s">
        <v>302</v>
      </c>
      <c r="C96" s="39" t="s">
        <v>296</v>
      </c>
      <c r="D96" s="38" t="s">
        <v>146</v>
      </c>
      <c r="E96" s="35" t="s">
        <v>154</v>
      </c>
      <c r="F96" s="36" t="s">
        <v>7</v>
      </c>
      <c r="G96" s="40">
        <v>43081</v>
      </c>
      <c r="H96" s="41">
        <v>0.33333333333333331</v>
      </c>
      <c r="I96" s="40">
        <v>43081</v>
      </c>
      <c r="J96" s="41">
        <v>0.5</v>
      </c>
      <c r="K96" s="36" t="s">
        <v>126</v>
      </c>
      <c r="L96" s="203" t="s">
        <v>607</v>
      </c>
    </row>
    <row r="97" spans="1:12" ht="15" hidden="1">
      <c r="A97" s="36" t="s">
        <v>606</v>
      </c>
      <c r="B97" s="35" t="s">
        <v>302</v>
      </c>
      <c r="C97" s="39" t="s">
        <v>296</v>
      </c>
      <c r="D97" s="38" t="s">
        <v>146</v>
      </c>
      <c r="E97" s="35" t="s">
        <v>154</v>
      </c>
      <c r="F97" s="36" t="s">
        <v>34</v>
      </c>
      <c r="G97" s="40">
        <v>43081</v>
      </c>
      <c r="H97" s="41">
        <v>0.54166666666666663</v>
      </c>
      <c r="I97" s="40">
        <v>43082</v>
      </c>
      <c r="J97" s="41">
        <v>0.70833333333333337</v>
      </c>
      <c r="K97" s="36" t="s">
        <v>126</v>
      </c>
      <c r="L97" s="203" t="s">
        <v>607</v>
      </c>
    </row>
    <row r="98" spans="1:12" ht="15" hidden="1">
      <c r="A98" s="36" t="s">
        <v>606</v>
      </c>
      <c r="B98" s="35" t="s">
        <v>302</v>
      </c>
      <c r="C98" s="39" t="s">
        <v>296</v>
      </c>
      <c r="D98" s="38" t="s">
        <v>146</v>
      </c>
      <c r="E98" s="35" t="s">
        <v>154</v>
      </c>
      <c r="F98" s="36" t="s">
        <v>10</v>
      </c>
      <c r="G98" s="40">
        <v>43083</v>
      </c>
      <c r="H98" s="41">
        <v>0.33333333333333331</v>
      </c>
      <c r="I98" s="40">
        <v>43083</v>
      </c>
      <c r="J98" s="41">
        <v>0.70833333333333337</v>
      </c>
      <c r="K98" s="36" t="s">
        <v>126</v>
      </c>
      <c r="L98" s="203" t="s">
        <v>607</v>
      </c>
    </row>
    <row r="99" spans="1:12" ht="15" hidden="1">
      <c r="A99" s="36" t="s">
        <v>606</v>
      </c>
      <c r="B99" s="35" t="s">
        <v>302</v>
      </c>
      <c r="C99" s="39" t="s">
        <v>296</v>
      </c>
      <c r="D99" s="38" t="s">
        <v>146</v>
      </c>
      <c r="E99" s="35" t="s">
        <v>154</v>
      </c>
      <c r="F99" s="36" t="s">
        <v>14</v>
      </c>
      <c r="G99" s="40">
        <v>43084</v>
      </c>
      <c r="H99" s="41">
        <v>0.33333333333333331</v>
      </c>
      <c r="I99" s="40">
        <v>43084</v>
      </c>
      <c r="J99" s="41">
        <v>0.5</v>
      </c>
      <c r="K99" s="36" t="s">
        <v>126</v>
      </c>
      <c r="L99" s="203" t="s">
        <v>607</v>
      </c>
    </row>
    <row r="100" spans="1:12" ht="15" hidden="1">
      <c r="A100" s="36" t="s">
        <v>606</v>
      </c>
      <c r="B100" s="35" t="s">
        <v>302</v>
      </c>
      <c r="C100" s="39" t="s">
        <v>296</v>
      </c>
      <c r="D100" s="38" t="s">
        <v>146</v>
      </c>
      <c r="E100" s="35" t="s">
        <v>154</v>
      </c>
      <c r="F100" s="36" t="s">
        <v>387</v>
      </c>
      <c r="G100" s="40">
        <v>43084</v>
      </c>
      <c r="H100" s="41">
        <v>0.54166666666666663</v>
      </c>
      <c r="I100" s="40">
        <v>43084</v>
      </c>
      <c r="J100" s="41">
        <v>0.70833333333333337</v>
      </c>
      <c r="K100" s="36" t="s">
        <v>126</v>
      </c>
      <c r="L100" s="203" t="s">
        <v>607</v>
      </c>
    </row>
    <row r="101" spans="1:12" ht="15" hidden="1">
      <c r="A101" s="36" t="s">
        <v>986</v>
      </c>
      <c r="B101" s="35" t="s">
        <v>323</v>
      </c>
      <c r="C101" s="35" t="s">
        <v>309</v>
      </c>
      <c r="D101" s="36" t="s">
        <v>213</v>
      </c>
      <c r="E101" s="36" t="s">
        <v>213</v>
      </c>
      <c r="F101" s="36" t="s">
        <v>3</v>
      </c>
      <c r="G101" s="40">
        <v>43073</v>
      </c>
      <c r="H101" s="41">
        <v>0.33333333333333331</v>
      </c>
      <c r="I101" s="40">
        <v>43073</v>
      </c>
      <c r="J101" s="41">
        <v>0.70833333333333337</v>
      </c>
      <c r="K101" s="36" t="s">
        <v>126</v>
      </c>
      <c r="L101" s="203" t="s">
        <v>987</v>
      </c>
    </row>
    <row r="102" spans="1:12" ht="15" hidden="1">
      <c r="A102" s="36" t="s">
        <v>986</v>
      </c>
      <c r="B102" s="35" t="s">
        <v>323</v>
      </c>
      <c r="C102" s="35" t="s">
        <v>309</v>
      </c>
      <c r="D102" s="36" t="s">
        <v>213</v>
      </c>
      <c r="E102" s="36" t="s">
        <v>213</v>
      </c>
      <c r="F102" s="36" t="s">
        <v>4</v>
      </c>
      <c r="G102" s="40">
        <v>43074</v>
      </c>
      <c r="H102" s="41">
        <v>0.33333333333333331</v>
      </c>
      <c r="I102" s="40">
        <v>43074</v>
      </c>
      <c r="J102" s="41">
        <v>0.5</v>
      </c>
      <c r="K102" s="36" t="s">
        <v>126</v>
      </c>
      <c r="L102" s="203" t="s">
        <v>987</v>
      </c>
    </row>
    <row r="103" spans="1:12" ht="15" hidden="1">
      <c r="A103" s="36" t="s">
        <v>986</v>
      </c>
      <c r="B103" s="35" t="s">
        <v>323</v>
      </c>
      <c r="C103" s="35" t="s">
        <v>309</v>
      </c>
      <c r="D103" s="36" t="s">
        <v>213</v>
      </c>
      <c r="E103" s="36" t="s">
        <v>213</v>
      </c>
      <c r="F103" s="36" t="s">
        <v>1053</v>
      </c>
      <c r="G103" s="40">
        <v>43074</v>
      </c>
      <c r="H103" s="41">
        <v>0.54166666666666663</v>
      </c>
      <c r="I103" s="40">
        <v>43075</v>
      </c>
      <c r="J103" s="41">
        <v>0.5</v>
      </c>
      <c r="K103" s="36" t="s">
        <v>126</v>
      </c>
      <c r="L103" s="203" t="s">
        <v>987</v>
      </c>
    </row>
    <row r="104" spans="1:12" ht="15" hidden="1">
      <c r="A104" s="36" t="s">
        <v>986</v>
      </c>
      <c r="B104" s="35" t="s">
        <v>323</v>
      </c>
      <c r="C104" s="35" t="s">
        <v>309</v>
      </c>
      <c r="D104" s="36" t="s">
        <v>213</v>
      </c>
      <c r="E104" s="36" t="s">
        <v>213</v>
      </c>
      <c r="F104" s="36" t="s">
        <v>13</v>
      </c>
      <c r="G104" s="40">
        <v>43075</v>
      </c>
      <c r="H104" s="41">
        <v>0.54166666666666663</v>
      </c>
      <c r="I104" s="40">
        <v>43075</v>
      </c>
      <c r="J104" s="41">
        <v>0.70833333333333337</v>
      </c>
      <c r="K104" s="36" t="s">
        <v>126</v>
      </c>
      <c r="L104" s="203" t="s">
        <v>987</v>
      </c>
    </row>
    <row r="105" spans="1:12" ht="15" hidden="1">
      <c r="A105" s="36" t="s">
        <v>986</v>
      </c>
      <c r="B105" s="35" t="s">
        <v>323</v>
      </c>
      <c r="C105" s="35" t="s">
        <v>309</v>
      </c>
      <c r="D105" s="36" t="s">
        <v>213</v>
      </c>
      <c r="E105" s="36" t="s">
        <v>213</v>
      </c>
      <c r="F105" s="36" t="s">
        <v>5</v>
      </c>
      <c r="G105" s="40">
        <v>43076</v>
      </c>
      <c r="H105" s="41">
        <v>0.33333333333333331</v>
      </c>
      <c r="I105" s="40">
        <v>43077</v>
      </c>
      <c r="J105" s="41">
        <v>0.5</v>
      </c>
      <c r="K105" s="36" t="s">
        <v>126</v>
      </c>
      <c r="L105" s="203" t="s">
        <v>987</v>
      </c>
    </row>
    <row r="106" spans="1:12" ht="15" hidden="1">
      <c r="A106" s="36" t="s">
        <v>986</v>
      </c>
      <c r="B106" s="35" t="s">
        <v>323</v>
      </c>
      <c r="C106" s="35" t="s">
        <v>309</v>
      </c>
      <c r="D106" s="36" t="s">
        <v>213</v>
      </c>
      <c r="E106" s="36" t="s">
        <v>213</v>
      </c>
      <c r="F106" s="36" t="s">
        <v>421</v>
      </c>
      <c r="G106" s="40">
        <v>43077</v>
      </c>
      <c r="H106" s="41">
        <v>0.54166666666666663</v>
      </c>
      <c r="I106" s="40">
        <v>43077</v>
      </c>
      <c r="J106" s="41">
        <v>0.70833333333333337</v>
      </c>
      <c r="K106" s="36" t="s">
        <v>126</v>
      </c>
      <c r="L106" s="203" t="s">
        <v>987</v>
      </c>
    </row>
    <row r="107" spans="1:12" ht="15" hidden="1">
      <c r="A107" s="36" t="s">
        <v>986</v>
      </c>
      <c r="B107" s="35" t="s">
        <v>323</v>
      </c>
      <c r="C107" s="35" t="s">
        <v>309</v>
      </c>
      <c r="D107" s="36" t="s">
        <v>213</v>
      </c>
      <c r="E107" s="36" t="s">
        <v>213</v>
      </c>
      <c r="F107" s="36" t="s">
        <v>8</v>
      </c>
      <c r="G107" s="40">
        <v>43080</v>
      </c>
      <c r="H107" s="41">
        <v>0.33333333333333331</v>
      </c>
      <c r="I107" s="40">
        <v>43080</v>
      </c>
      <c r="J107" s="41">
        <v>0.70833333333333337</v>
      </c>
      <c r="K107" s="36" t="s">
        <v>126</v>
      </c>
      <c r="L107" s="203" t="s">
        <v>987</v>
      </c>
    </row>
    <row r="108" spans="1:12" ht="15" hidden="1">
      <c r="A108" s="36" t="s">
        <v>986</v>
      </c>
      <c r="B108" s="35" t="s">
        <v>323</v>
      </c>
      <c r="C108" s="35" t="s">
        <v>309</v>
      </c>
      <c r="D108" s="36" t="s">
        <v>213</v>
      </c>
      <c r="E108" s="36" t="s">
        <v>213</v>
      </c>
      <c r="F108" s="36" t="s">
        <v>7</v>
      </c>
      <c r="G108" s="40">
        <v>43081</v>
      </c>
      <c r="H108" s="41">
        <v>0.33333333333333331</v>
      </c>
      <c r="I108" s="40">
        <v>43081</v>
      </c>
      <c r="J108" s="41">
        <v>0.5</v>
      </c>
      <c r="K108" s="36" t="s">
        <v>126</v>
      </c>
      <c r="L108" s="203" t="s">
        <v>987</v>
      </c>
    </row>
    <row r="109" spans="1:12" ht="15" hidden="1">
      <c r="A109" s="36" t="s">
        <v>986</v>
      </c>
      <c r="B109" s="35" t="s">
        <v>323</v>
      </c>
      <c r="C109" s="35" t="s">
        <v>309</v>
      </c>
      <c r="D109" s="36" t="s">
        <v>213</v>
      </c>
      <c r="E109" s="36" t="s">
        <v>213</v>
      </c>
      <c r="F109" s="36" t="s">
        <v>34</v>
      </c>
      <c r="G109" s="40">
        <v>43081</v>
      </c>
      <c r="H109" s="41">
        <v>0.54166666666666663</v>
      </c>
      <c r="I109" s="40">
        <v>43082</v>
      </c>
      <c r="J109" s="41">
        <v>0.70833333333333337</v>
      </c>
      <c r="K109" s="36" t="s">
        <v>126</v>
      </c>
      <c r="L109" s="203" t="s">
        <v>987</v>
      </c>
    </row>
    <row r="110" spans="1:12" ht="15" hidden="1">
      <c r="A110" s="36" t="s">
        <v>986</v>
      </c>
      <c r="B110" s="35" t="s">
        <v>323</v>
      </c>
      <c r="C110" s="35" t="s">
        <v>309</v>
      </c>
      <c r="D110" s="36" t="s">
        <v>213</v>
      </c>
      <c r="E110" s="36" t="s">
        <v>213</v>
      </c>
      <c r="F110" s="36" t="s">
        <v>10</v>
      </c>
      <c r="G110" s="40">
        <v>43083</v>
      </c>
      <c r="H110" s="41">
        <v>0.33333333333333331</v>
      </c>
      <c r="I110" s="40">
        <v>43083</v>
      </c>
      <c r="J110" s="41">
        <v>0.70833333333333337</v>
      </c>
      <c r="K110" s="36" t="s">
        <v>126</v>
      </c>
      <c r="L110" s="203" t="s">
        <v>987</v>
      </c>
    </row>
    <row r="111" spans="1:12" ht="15" hidden="1">
      <c r="A111" s="36" t="s">
        <v>986</v>
      </c>
      <c r="B111" s="35" t="s">
        <v>323</v>
      </c>
      <c r="C111" s="35" t="s">
        <v>309</v>
      </c>
      <c r="D111" s="36" t="s">
        <v>213</v>
      </c>
      <c r="E111" s="36" t="s">
        <v>213</v>
      </c>
      <c r="F111" s="36" t="s">
        <v>14</v>
      </c>
      <c r="G111" s="40">
        <v>43084</v>
      </c>
      <c r="H111" s="41">
        <v>0.33333333333333331</v>
      </c>
      <c r="I111" s="40">
        <v>43084</v>
      </c>
      <c r="J111" s="41">
        <v>0.5</v>
      </c>
      <c r="K111" s="36" t="s">
        <v>126</v>
      </c>
      <c r="L111" s="203" t="s">
        <v>987</v>
      </c>
    </row>
    <row r="112" spans="1:12" ht="15" hidden="1">
      <c r="A112" s="36" t="s">
        <v>986</v>
      </c>
      <c r="B112" s="35" t="s">
        <v>323</v>
      </c>
      <c r="C112" s="35" t="s">
        <v>309</v>
      </c>
      <c r="D112" s="36" t="s">
        <v>213</v>
      </c>
      <c r="E112" s="36" t="s">
        <v>213</v>
      </c>
      <c r="F112" s="36" t="s">
        <v>387</v>
      </c>
      <c r="G112" s="40">
        <v>43084</v>
      </c>
      <c r="H112" s="41">
        <v>0.54166666666666663</v>
      </c>
      <c r="I112" s="40">
        <v>43084</v>
      </c>
      <c r="J112" s="41">
        <v>0.70833333333333337</v>
      </c>
      <c r="K112" s="36" t="s">
        <v>126</v>
      </c>
      <c r="L112" s="203" t="s">
        <v>987</v>
      </c>
    </row>
    <row r="113" spans="1:12" ht="15" hidden="1">
      <c r="A113" s="36" t="s">
        <v>997</v>
      </c>
      <c r="B113" s="35" t="s">
        <v>299</v>
      </c>
      <c r="C113" s="39" t="s">
        <v>296</v>
      </c>
      <c r="D113" s="38" t="s">
        <v>146</v>
      </c>
      <c r="E113" s="35" t="s">
        <v>155</v>
      </c>
      <c r="F113" s="36" t="s">
        <v>3</v>
      </c>
      <c r="G113" s="40">
        <v>43073</v>
      </c>
      <c r="H113" s="41">
        <v>0.33333333333333331</v>
      </c>
      <c r="I113" s="40">
        <v>43073</v>
      </c>
      <c r="J113" s="41">
        <v>0.70833333333333337</v>
      </c>
      <c r="K113" s="36" t="s">
        <v>123</v>
      </c>
      <c r="L113" s="203" t="s">
        <v>998</v>
      </c>
    </row>
    <row r="114" spans="1:12" ht="15" hidden="1">
      <c r="A114" s="63" t="s">
        <v>997</v>
      </c>
      <c r="B114" s="35" t="s">
        <v>299</v>
      </c>
      <c r="C114" s="39" t="s">
        <v>296</v>
      </c>
      <c r="D114" s="38" t="s">
        <v>146</v>
      </c>
      <c r="E114" s="35" t="s">
        <v>155</v>
      </c>
      <c r="F114" s="36" t="s">
        <v>4</v>
      </c>
      <c r="G114" s="40">
        <v>43074</v>
      </c>
      <c r="H114" s="41">
        <v>0.33333333333333331</v>
      </c>
      <c r="I114" s="40">
        <v>43074</v>
      </c>
      <c r="J114" s="41">
        <v>0.5</v>
      </c>
      <c r="K114" s="36" t="s">
        <v>126</v>
      </c>
      <c r="L114" s="203" t="s">
        <v>998</v>
      </c>
    </row>
    <row r="115" spans="1:12" ht="15" hidden="1">
      <c r="A115" s="63" t="s">
        <v>997</v>
      </c>
      <c r="B115" s="35" t="s">
        <v>299</v>
      </c>
      <c r="C115" s="39" t="s">
        <v>296</v>
      </c>
      <c r="D115" s="38" t="s">
        <v>146</v>
      </c>
      <c r="E115" s="35" t="s">
        <v>155</v>
      </c>
      <c r="F115" s="36" t="s">
        <v>1053</v>
      </c>
      <c r="G115" s="40">
        <v>43074</v>
      </c>
      <c r="H115" s="41">
        <v>0.54166666666666663</v>
      </c>
      <c r="I115" s="40">
        <v>43075</v>
      </c>
      <c r="J115" s="41">
        <v>0.5</v>
      </c>
      <c r="K115" s="36" t="s">
        <v>123</v>
      </c>
      <c r="L115" s="203" t="s">
        <v>998</v>
      </c>
    </row>
    <row r="116" spans="1:12" ht="15" hidden="1">
      <c r="A116" s="63" t="s">
        <v>997</v>
      </c>
      <c r="B116" s="35" t="s">
        <v>299</v>
      </c>
      <c r="C116" s="39" t="s">
        <v>296</v>
      </c>
      <c r="D116" s="38" t="s">
        <v>146</v>
      </c>
      <c r="E116" s="35" t="s">
        <v>155</v>
      </c>
      <c r="F116" s="36" t="s">
        <v>13</v>
      </c>
      <c r="G116" s="40">
        <v>43075</v>
      </c>
      <c r="H116" s="41">
        <v>0.54166666666666663</v>
      </c>
      <c r="I116" s="40">
        <v>43075</v>
      </c>
      <c r="J116" s="41">
        <v>0.70833333333333337</v>
      </c>
      <c r="K116" s="36" t="s">
        <v>123</v>
      </c>
      <c r="L116" s="203" t="s">
        <v>998</v>
      </c>
    </row>
    <row r="117" spans="1:12" ht="15" hidden="1">
      <c r="A117" s="63" t="s">
        <v>997</v>
      </c>
      <c r="B117" s="35" t="s">
        <v>299</v>
      </c>
      <c r="C117" s="39" t="s">
        <v>296</v>
      </c>
      <c r="D117" s="38" t="s">
        <v>146</v>
      </c>
      <c r="E117" s="35" t="s">
        <v>155</v>
      </c>
      <c r="F117" s="36" t="s">
        <v>5</v>
      </c>
      <c r="G117" s="40">
        <v>43076</v>
      </c>
      <c r="H117" s="41">
        <v>0.33333333333333331</v>
      </c>
      <c r="I117" s="40">
        <v>43077</v>
      </c>
      <c r="J117" s="41">
        <v>0.5</v>
      </c>
      <c r="K117" s="36" t="s">
        <v>123</v>
      </c>
      <c r="L117" s="203" t="s">
        <v>998</v>
      </c>
    </row>
    <row r="118" spans="1:12" ht="15" hidden="1">
      <c r="A118" s="63" t="s">
        <v>997</v>
      </c>
      <c r="B118" s="35" t="s">
        <v>299</v>
      </c>
      <c r="C118" s="39" t="s">
        <v>296</v>
      </c>
      <c r="D118" s="38" t="s">
        <v>146</v>
      </c>
      <c r="E118" s="35" t="s">
        <v>155</v>
      </c>
      <c r="F118" s="36" t="s">
        <v>421</v>
      </c>
      <c r="G118" s="40">
        <v>43077</v>
      </c>
      <c r="H118" s="41">
        <v>0.54166666666666663</v>
      </c>
      <c r="I118" s="40">
        <v>43077</v>
      </c>
      <c r="J118" s="41">
        <v>0.70833333333333337</v>
      </c>
      <c r="K118" s="36" t="s">
        <v>126</v>
      </c>
      <c r="L118" s="203" t="s">
        <v>998</v>
      </c>
    </row>
    <row r="119" spans="1:12" ht="15" hidden="1">
      <c r="A119" s="63" t="s">
        <v>997</v>
      </c>
      <c r="B119" s="35" t="s">
        <v>299</v>
      </c>
      <c r="C119" s="39" t="s">
        <v>296</v>
      </c>
      <c r="D119" s="38" t="s">
        <v>146</v>
      </c>
      <c r="E119" s="35" t="s">
        <v>155</v>
      </c>
      <c r="F119" s="36" t="s">
        <v>8</v>
      </c>
      <c r="G119" s="40">
        <v>43080</v>
      </c>
      <c r="H119" s="41">
        <v>0.33333333333333331</v>
      </c>
      <c r="I119" s="40">
        <v>43080</v>
      </c>
      <c r="J119" s="41">
        <v>0.70833333333333337</v>
      </c>
      <c r="K119" s="36" t="s">
        <v>123</v>
      </c>
      <c r="L119" s="203" t="s">
        <v>998</v>
      </c>
    </row>
    <row r="120" spans="1:12" ht="15" hidden="1">
      <c r="A120" s="63" t="s">
        <v>997</v>
      </c>
      <c r="B120" s="35" t="s">
        <v>299</v>
      </c>
      <c r="C120" s="39" t="s">
        <v>296</v>
      </c>
      <c r="D120" s="38" t="s">
        <v>146</v>
      </c>
      <c r="E120" s="35" t="s">
        <v>155</v>
      </c>
      <c r="F120" s="36" t="s">
        <v>7</v>
      </c>
      <c r="G120" s="40">
        <v>43081</v>
      </c>
      <c r="H120" s="41">
        <v>0.33333333333333331</v>
      </c>
      <c r="I120" s="40">
        <v>43081</v>
      </c>
      <c r="J120" s="41">
        <v>0.5</v>
      </c>
      <c r="K120" s="36" t="s">
        <v>123</v>
      </c>
      <c r="L120" s="203" t="s">
        <v>998</v>
      </c>
    </row>
    <row r="121" spans="1:12" ht="15" hidden="1">
      <c r="A121" s="63" t="s">
        <v>997</v>
      </c>
      <c r="B121" s="35" t="s">
        <v>299</v>
      </c>
      <c r="C121" s="39" t="s">
        <v>296</v>
      </c>
      <c r="D121" s="38" t="s">
        <v>146</v>
      </c>
      <c r="E121" s="35" t="s">
        <v>155</v>
      </c>
      <c r="F121" s="36" t="s">
        <v>34</v>
      </c>
      <c r="G121" s="40">
        <v>43081</v>
      </c>
      <c r="H121" s="41">
        <v>0.54166666666666663</v>
      </c>
      <c r="I121" s="40">
        <v>43082</v>
      </c>
      <c r="J121" s="41">
        <v>0.70833333333333337</v>
      </c>
      <c r="K121" s="36" t="s">
        <v>123</v>
      </c>
      <c r="L121" s="203" t="s">
        <v>998</v>
      </c>
    </row>
    <row r="122" spans="1:12" ht="15" hidden="1">
      <c r="A122" s="63" t="s">
        <v>997</v>
      </c>
      <c r="B122" s="35" t="s">
        <v>299</v>
      </c>
      <c r="C122" s="39" t="s">
        <v>296</v>
      </c>
      <c r="D122" s="38" t="s">
        <v>146</v>
      </c>
      <c r="E122" s="35" t="s">
        <v>155</v>
      </c>
      <c r="F122" s="36" t="s">
        <v>10</v>
      </c>
      <c r="G122" s="40">
        <v>43083</v>
      </c>
      <c r="H122" s="41">
        <v>0.33333333333333331</v>
      </c>
      <c r="I122" s="40">
        <v>43083</v>
      </c>
      <c r="J122" s="41">
        <v>0.70833333333333337</v>
      </c>
      <c r="K122" s="36" t="s">
        <v>123</v>
      </c>
      <c r="L122" s="203" t="s">
        <v>998</v>
      </c>
    </row>
    <row r="123" spans="1:12" ht="15" hidden="1">
      <c r="A123" s="63" t="s">
        <v>997</v>
      </c>
      <c r="B123" s="35" t="s">
        <v>299</v>
      </c>
      <c r="C123" s="39" t="s">
        <v>296</v>
      </c>
      <c r="D123" s="38" t="s">
        <v>146</v>
      </c>
      <c r="E123" s="35" t="s">
        <v>155</v>
      </c>
      <c r="F123" s="36" t="s">
        <v>14</v>
      </c>
      <c r="G123" s="40">
        <v>43084</v>
      </c>
      <c r="H123" s="41">
        <v>0.33333333333333331</v>
      </c>
      <c r="I123" s="40">
        <v>43084</v>
      </c>
      <c r="J123" s="41">
        <v>0.5</v>
      </c>
      <c r="K123" s="36" t="s">
        <v>123</v>
      </c>
      <c r="L123" s="203" t="s">
        <v>998</v>
      </c>
    </row>
    <row r="124" spans="1:12" ht="15" hidden="1">
      <c r="A124" s="63" t="s">
        <v>997</v>
      </c>
      <c r="B124" s="35" t="s">
        <v>299</v>
      </c>
      <c r="C124" s="39" t="s">
        <v>296</v>
      </c>
      <c r="D124" s="38" t="s">
        <v>146</v>
      </c>
      <c r="E124" s="35" t="s">
        <v>155</v>
      </c>
      <c r="F124" s="36" t="s">
        <v>387</v>
      </c>
      <c r="G124" s="40">
        <v>43084</v>
      </c>
      <c r="H124" s="41">
        <v>0.54166666666666663</v>
      </c>
      <c r="I124" s="40">
        <v>43084</v>
      </c>
      <c r="J124" s="41">
        <v>0.70833333333333337</v>
      </c>
      <c r="K124" s="36" t="s">
        <v>123</v>
      </c>
      <c r="L124" s="203" t="s">
        <v>998</v>
      </c>
    </row>
    <row r="125" spans="1:12" ht="15" hidden="1">
      <c r="A125" s="36" t="s">
        <v>501</v>
      </c>
      <c r="B125" s="35" t="s">
        <v>356</v>
      </c>
      <c r="C125" s="42" t="s">
        <v>291</v>
      </c>
      <c r="D125" s="32" t="s">
        <v>163</v>
      </c>
      <c r="E125" s="35" t="s">
        <v>145</v>
      </c>
      <c r="F125" s="36" t="s">
        <v>3</v>
      </c>
      <c r="G125" s="40">
        <v>43073</v>
      </c>
      <c r="H125" s="41">
        <v>0.33333333333333331</v>
      </c>
      <c r="I125" s="40">
        <v>43073</v>
      </c>
      <c r="J125" s="41">
        <v>0.70833333333333337</v>
      </c>
      <c r="K125" s="36" t="s">
        <v>123</v>
      </c>
      <c r="L125" s="203" t="s">
        <v>502</v>
      </c>
    </row>
    <row r="126" spans="1:12" ht="15" hidden="1">
      <c r="A126" s="36" t="s">
        <v>501</v>
      </c>
      <c r="B126" s="35" t="s">
        <v>356</v>
      </c>
      <c r="C126" s="42" t="s">
        <v>291</v>
      </c>
      <c r="D126" s="32" t="s">
        <v>163</v>
      </c>
      <c r="E126" s="35" t="s">
        <v>145</v>
      </c>
      <c r="F126" s="36" t="s">
        <v>4</v>
      </c>
      <c r="G126" s="40">
        <v>43074</v>
      </c>
      <c r="H126" s="41">
        <v>0.33333333333333331</v>
      </c>
      <c r="I126" s="40">
        <v>43074</v>
      </c>
      <c r="J126" s="41">
        <v>0.5</v>
      </c>
      <c r="K126" s="36" t="s">
        <v>123</v>
      </c>
      <c r="L126" s="203" t="s">
        <v>502</v>
      </c>
    </row>
    <row r="127" spans="1:12" ht="15" hidden="1">
      <c r="A127" s="36" t="s">
        <v>501</v>
      </c>
      <c r="B127" s="35" t="s">
        <v>356</v>
      </c>
      <c r="C127" s="42" t="s">
        <v>291</v>
      </c>
      <c r="D127" s="32" t="s">
        <v>163</v>
      </c>
      <c r="E127" s="35" t="s">
        <v>145</v>
      </c>
      <c r="F127" s="36" t="s">
        <v>1053</v>
      </c>
      <c r="G127" s="40">
        <v>43074</v>
      </c>
      <c r="H127" s="41">
        <v>0.54166666666666663</v>
      </c>
      <c r="I127" s="40">
        <v>43075</v>
      </c>
      <c r="J127" s="41">
        <v>0.5</v>
      </c>
      <c r="K127" s="36" t="s">
        <v>123</v>
      </c>
      <c r="L127" s="203" t="s">
        <v>502</v>
      </c>
    </row>
    <row r="128" spans="1:12" ht="15" hidden="1">
      <c r="A128" s="36" t="s">
        <v>501</v>
      </c>
      <c r="B128" s="35" t="s">
        <v>356</v>
      </c>
      <c r="C128" s="42" t="s">
        <v>291</v>
      </c>
      <c r="D128" s="32" t="s">
        <v>163</v>
      </c>
      <c r="E128" s="35" t="s">
        <v>145</v>
      </c>
      <c r="F128" s="36" t="s">
        <v>13</v>
      </c>
      <c r="G128" s="40">
        <v>43075</v>
      </c>
      <c r="H128" s="41">
        <v>0.54166666666666663</v>
      </c>
      <c r="I128" s="40">
        <v>43075</v>
      </c>
      <c r="J128" s="41">
        <v>0.70833333333333337</v>
      </c>
      <c r="K128" s="36" t="s">
        <v>123</v>
      </c>
      <c r="L128" s="203" t="s">
        <v>502</v>
      </c>
    </row>
    <row r="129" spans="1:12" ht="15" hidden="1">
      <c r="A129" s="36" t="s">
        <v>501</v>
      </c>
      <c r="B129" s="35" t="s">
        <v>356</v>
      </c>
      <c r="C129" s="42" t="s">
        <v>291</v>
      </c>
      <c r="D129" s="32" t="s">
        <v>163</v>
      </c>
      <c r="E129" s="35" t="s">
        <v>145</v>
      </c>
      <c r="F129" s="36" t="s">
        <v>5</v>
      </c>
      <c r="G129" s="40">
        <v>43076</v>
      </c>
      <c r="H129" s="41">
        <v>0.33333333333333331</v>
      </c>
      <c r="I129" s="40">
        <v>43077</v>
      </c>
      <c r="J129" s="41">
        <v>0.5</v>
      </c>
      <c r="K129" s="36" t="s">
        <v>123</v>
      </c>
      <c r="L129" s="203" t="s">
        <v>502</v>
      </c>
    </row>
    <row r="130" spans="1:12" ht="15" hidden="1">
      <c r="A130" s="36" t="s">
        <v>501</v>
      </c>
      <c r="B130" s="35" t="s">
        <v>356</v>
      </c>
      <c r="C130" s="42" t="s">
        <v>291</v>
      </c>
      <c r="D130" s="32" t="s">
        <v>163</v>
      </c>
      <c r="E130" s="35" t="s">
        <v>145</v>
      </c>
      <c r="F130" s="36" t="s">
        <v>421</v>
      </c>
      <c r="G130" s="40">
        <v>43077</v>
      </c>
      <c r="H130" s="41">
        <v>0.54166666666666663</v>
      </c>
      <c r="I130" s="40">
        <v>43077</v>
      </c>
      <c r="J130" s="41">
        <v>0.70833333333333337</v>
      </c>
      <c r="K130" s="36" t="s">
        <v>123</v>
      </c>
      <c r="L130" s="203" t="s">
        <v>502</v>
      </c>
    </row>
    <row r="131" spans="1:12" ht="15" hidden="1">
      <c r="A131" s="36" t="s">
        <v>501</v>
      </c>
      <c r="B131" s="35" t="s">
        <v>356</v>
      </c>
      <c r="C131" s="42" t="s">
        <v>291</v>
      </c>
      <c r="D131" s="32" t="s">
        <v>163</v>
      </c>
      <c r="E131" s="35" t="s">
        <v>145</v>
      </c>
      <c r="F131" s="36" t="s">
        <v>8</v>
      </c>
      <c r="G131" s="40">
        <v>43080</v>
      </c>
      <c r="H131" s="41">
        <v>0.33333333333333331</v>
      </c>
      <c r="I131" s="40">
        <v>43080</v>
      </c>
      <c r="J131" s="41">
        <v>0.70833333333333337</v>
      </c>
      <c r="K131" s="36" t="s">
        <v>123</v>
      </c>
      <c r="L131" s="203" t="s">
        <v>502</v>
      </c>
    </row>
    <row r="132" spans="1:12" ht="15" hidden="1">
      <c r="A132" s="36" t="s">
        <v>501</v>
      </c>
      <c r="B132" s="35" t="s">
        <v>356</v>
      </c>
      <c r="C132" s="42" t="s">
        <v>291</v>
      </c>
      <c r="D132" s="32" t="s">
        <v>163</v>
      </c>
      <c r="E132" s="35" t="s">
        <v>145</v>
      </c>
      <c r="F132" s="36" t="s">
        <v>7</v>
      </c>
      <c r="G132" s="40">
        <v>43081</v>
      </c>
      <c r="H132" s="41">
        <v>0.33333333333333331</v>
      </c>
      <c r="I132" s="40">
        <v>43081</v>
      </c>
      <c r="J132" s="41">
        <v>0.5</v>
      </c>
      <c r="K132" s="36" t="s">
        <v>123</v>
      </c>
      <c r="L132" s="203" t="s">
        <v>502</v>
      </c>
    </row>
    <row r="133" spans="1:12" ht="15" hidden="1">
      <c r="A133" s="36" t="s">
        <v>501</v>
      </c>
      <c r="B133" s="35" t="s">
        <v>356</v>
      </c>
      <c r="C133" s="42" t="s">
        <v>291</v>
      </c>
      <c r="D133" s="32" t="s">
        <v>163</v>
      </c>
      <c r="E133" s="35" t="s">
        <v>145</v>
      </c>
      <c r="F133" s="36" t="s">
        <v>34</v>
      </c>
      <c r="G133" s="40">
        <v>43081</v>
      </c>
      <c r="H133" s="41">
        <v>0.54166666666666663</v>
      </c>
      <c r="I133" s="40">
        <v>43082</v>
      </c>
      <c r="J133" s="41">
        <v>0.70833333333333337</v>
      </c>
      <c r="K133" s="36" t="s">
        <v>123</v>
      </c>
      <c r="L133" s="203" t="s">
        <v>502</v>
      </c>
    </row>
    <row r="134" spans="1:12" ht="15" hidden="1">
      <c r="A134" s="36" t="s">
        <v>501</v>
      </c>
      <c r="B134" s="35" t="s">
        <v>356</v>
      </c>
      <c r="C134" s="42" t="s">
        <v>291</v>
      </c>
      <c r="D134" s="32" t="s">
        <v>163</v>
      </c>
      <c r="E134" s="35" t="s">
        <v>145</v>
      </c>
      <c r="F134" s="36" t="s">
        <v>10</v>
      </c>
      <c r="G134" s="40">
        <v>43083</v>
      </c>
      <c r="H134" s="41">
        <v>0.33333333333333331</v>
      </c>
      <c r="I134" s="40">
        <v>43083</v>
      </c>
      <c r="J134" s="41">
        <v>0.70833333333333337</v>
      </c>
      <c r="K134" s="36" t="s">
        <v>123</v>
      </c>
      <c r="L134" s="203" t="s">
        <v>502</v>
      </c>
    </row>
    <row r="135" spans="1:12" ht="15" hidden="1">
      <c r="A135" s="36" t="s">
        <v>501</v>
      </c>
      <c r="B135" s="35" t="s">
        <v>356</v>
      </c>
      <c r="C135" s="42" t="s">
        <v>291</v>
      </c>
      <c r="D135" s="32" t="s">
        <v>163</v>
      </c>
      <c r="E135" s="35" t="s">
        <v>145</v>
      </c>
      <c r="F135" s="36" t="s">
        <v>14</v>
      </c>
      <c r="G135" s="40">
        <v>43084</v>
      </c>
      <c r="H135" s="41">
        <v>0.33333333333333331</v>
      </c>
      <c r="I135" s="40">
        <v>43084</v>
      </c>
      <c r="J135" s="41">
        <v>0.5</v>
      </c>
      <c r="K135" s="36" t="s">
        <v>123</v>
      </c>
      <c r="L135" s="203" t="s">
        <v>502</v>
      </c>
    </row>
    <row r="136" spans="1:12" ht="15" hidden="1">
      <c r="A136" s="36" t="s">
        <v>501</v>
      </c>
      <c r="B136" s="35" t="s">
        <v>356</v>
      </c>
      <c r="C136" s="42" t="s">
        <v>291</v>
      </c>
      <c r="D136" s="32" t="s">
        <v>163</v>
      </c>
      <c r="E136" s="35" t="s">
        <v>145</v>
      </c>
      <c r="F136" s="36" t="s">
        <v>387</v>
      </c>
      <c r="G136" s="40">
        <v>43084</v>
      </c>
      <c r="H136" s="41">
        <v>0.54166666666666663</v>
      </c>
      <c r="I136" s="40">
        <v>43084</v>
      </c>
      <c r="J136" s="41">
        <v>0.70833333333333337</v>
      </c>
      <c r="K136" s="36" t="s">
        <v>123</v>
      </c>
      <c r="L136" s="203" t="s">
        <v>502</v>
      </c>
    </row>
    <row r="137" spans="1:12" ht="15" hidden="1">
      <c r="A137" s="36">
        <v>23367</v>
      </c>
      <c r="B137" s="35" t="s">
        <v>1097</v>
      </c>
      <c r="C137" s="37" t="s">
        <v>1098</v>
      </c>
      <c r="D137" s="38" t="s">
        <v>191</v>
      </c>
      <c r="E137" s="36" t="s">
        <v>192</v>
      </c>
      <c r="F137" s="36" t="s">
        <v>3</v>
      </c>
      <c r="G137" s="40">
        <v>43073</v>
      </c>
      <c r="H137" s="41">
        <v>0.33333333333333331</v>
      </c>
      <c r="I137" s="40">
        <v>43073</v>
      </c>
      <c r="J137" s="41">
        <v>0.70833333333333337</v>
      </c>
      <c r="K137" s="36" t="s">
        <v>123</v>
      </c>
      <c r="L137" s="203" t="s">
        <v>1099</v>
      </c>
    </row>
    <row r="138" spans="1:12" ht="15" hidden="1">
      <c r="A138" s="36">
        <v>23368</v>
      </c>
      <c r="B138" s="35" t="s">
        <v>1097</v>
      </c>
      <c r="C138" s="37" t="s">
        <v>1098</v>
      </c>
      <c r="D138" s="38" t="s">
        <v>191</v>
      </c>
      <c r="E138" s="36" t="s">
        <v>192</v>
      </c>
      <c r="F138" s="36" t="s">
        <v>4</v>
      </c>
      <c r="G138" s="40">
        <v>43074</v>
      </c>
      <c r="H138" s="41">
        <v>0.33333333333333331</v>
      </c>
      <c r="I138" s="40">
        <v>43074</v>
      </c>
      <c r="J138" s="41">
        <v>0.5</v>
      </c>
      <c r="K138" s="36" t="s">
        <v>123</v>
      </c>
      <c r="L138" s="203" t="s">
        <v>1099</v>
      </c>
    </row>
    <row r="139" spans="1:12" ht="15" hidden="1">
      <c r="A139" s="36">
        <v>23369</v>
      </c>
      <c r="B139" s="35" t="s">
        <v>1097</v>
      </c>
      <c r="C139" s="37" t="s">
        <v>1098</v>
      </c>
      <c r="D139" s="38" t="s">
        <v>191</v>
      </c>
      <c r="E139" s="36" t="s">
        <v>192</v>
      </c>
      <c r="F139" s="36" t="s">
        <v>1053</v>
      </c>
      <c r="G139" s="40">
        <v>43074</v>
      </c>
      <c r="H139" s="41">
        <v>0.54166666666666663</v>
      </c>
      <c r="I139" s="40">
        <v>43075</v>
      </c>
      <c r="J139" s="41">
        <v>0.5</v>
      </c>
      <c r="K139" s="36" t="s">
        <v>123</v>
      </c>
      <c r="L139" s="203" t="s">
        <v>1099</v>
      </c>
    </row>
    <row r="140" spans="1:12" ht="15" hidden="1">
      <c r="A140" s="36">
        <v>23370</v>
      </c>
      <c r="B140" s="35" t="s">
        <v>1097</v>
      </c>
      <c r="C140" s="37" t="s">
        <v>1098</v>
      </c>
      <c r="D140" s="38" t="s">
        <v>191</v>
      </c>
      <c r="E140" s="36" t="s">
        <v>192</v>
      </c>
      <c r="F140" s="36" t="s">
        <v>13</v>
      </c>
      <c r="G140" s="40">
        <v>43075</v>
      </c>
      <c r="H140" s="41">
        <v>0.54166666666666663</v>
      </c>
      <c r="I140" s="40">
        <v>43075</v>
      </c>
      <c r="J140" s="41">
        <v>0.70833333333333337</v>
      </c>
      <c r="K140" s="36" t="s">
        <v>123</v>
      </c>
      <c r="L140" s="203" t="s">
        <v>1099</v>
      </c>
    </row>
    <row r="141" spans="1:12" ht="15" hidden="1">
      <c r="A141" s="36">
        <v>23371</v>
      </c>
      <c r="B141" s="35" t="s">
        <v>1097</v>
      </c>
      <c r="C141" s="37" t="s">
        <v>1098</v>
      </c>
      <c r="D141" s="38" t="s">
        <v>191</v>
      </c>
      <c r="E141" s="36" t="s">
        <v>192</v>
      </c>
      <c r="F141" s="36" t="s">
        <v>5</v>
      </c>
      <c r="G141" s="40">
        <v>43076</v>
      </c>
      <c r="H141" s="41">
        <v>0.33333333333333331</v>
      </c>
      <c r="I141" s="40">
        <v>43077</v>
      </c>
      <c r="J141" s="41">
        <v>0.5</v>
      </c>
      <c r="K141" s="36" t="s">
        <v>123</v>
      </c>
      <c r="L141" s="203" t="s">
        <v>1099</v>
      </c>
    </row>
    <row r="142" spans="1:12" ht="15" hidden="1">
      <c r="A142" s="36">
        <v>23372</v>
      </c>
      <c r="B142" s="35" t="s">
        <v>1097</v>
      </c>
      <c r="C142" s="37" t="s">
        <v>1098</v>
      </c>
      <c r="D142" s="38" t="s">
        <v>191</v>
      </c>
      <c r="E142" s="36" t="s">
        <v>192</v>
      </c>
      <c r="F142" s="36" t="s">
        <v>421</v>
      </c>
      <c r="G142" s="40">
        <v>43077</v>
      </c>
      <c r="H142" s="41">
        <v>0.54166666666666663</v>
      </c>
      <c r="I142" s="40">
        <v>43077</v>
      </c>
      <c r="J142" s="41">
        <v>0.70833333333333337</v>
      </c>
      <c r="K142" s="36" t="s">
        <v>123</v>
      </c>
      <c r="L142" s="203" t="s">
        <v>1099</v>
      </c>
    </row>
    <row r="143" spans="1:12" ht="15" hidden="1">
      <c r="A143" s="36">
        <v>23373</v>
      </c>
      <c r="B143" s="35" t="s">
        <v>1097</v>
      </c>
      <c r="C143" s="37" t="s">
        <v>1098</v>
      </c>
      <c r="D143" s="38" t="s">
        <v>191</v>
      </c>
      <c r="E143" s="36" t="s">
        <v>192</v>
      </c>
      <c r="F143" s="36" t="s">
        <v>8</v>
      </c>
      <c r="G143" s="40">
        <v>43080</v>
      </c>
      <c r="H143" s="41">
        <v>0.33333333333333331</v>
      </c>
      <c r="I143" s="40">
        <v>43080</v>
      </c>
      <c r="J143" s="41">
        <v>0.70833333333333337</v>
      </c>
      <c r="K143" s="36" t="s">
        <v>123</v>
      </c>
      <c r="L143" s="203" t="s">
        <v>1099</v>
      </c>
    </row>
    <row r="144" spans="1:12" ht="15" hidden="1">
      <c r="A144" s="36">
        <v>23374</v>
      </c>
      <c r="B144" s="35" t="s">
        <v>1097</v>
      </c>
      <c r="C144" s="37" t="s">
        <v>1098</v>
      </c>
      <c r="D144" s="38" t="s">
        <v>191</v>
      </c>
      <c r="E144" s="36" t="s">
        <v>192</v>
      </c>
      <c r="F144" s="36" t="s">
        <v>7</v>
      </c>
      <c r="G144" s="40">
        <v>43081</v>
      </c>
      <c r="H144" s="41">
        <v>0.33333333333333331</v>
      </c>
      <c r="I144" s="40">
        <v>43081</v>
      </c>
      <c r="J144" s="41">
        <v>0.5</v>
      </c>
      <c r="K144" s="36" t="s">
        <v>123</v>
      </c>
      <c r="L144" s="203" t="s">
        <v>1099</v>
      </c>
    </row>
    <row r="145" spans="1:12" ht="15" hidden="1">
      <c r="A145" s="36">
        <v>23375</v>
      </c>
      <c r="B145" s="35" t="s">
        <v>1097</v>
      </c>
      <c r="C145" s="37" t="s">
        <v>1098</v>
      </c>
      <c r="D145" s="38" t="s">
        <v>191</v>
      </c>
      <c r="E145" s="36" t="s">
        <v>192</v>
      </c>
      <c r="F145" s="36" t="s">
        <v>34</v>
      </c>
      <c r="G145" s="40">
        <v>43081</v>
      </c>
      <c r="H145" s="41">
        <v>0.54166666666666663</v>
      </c>
      <c r="I145" s="40">
        <v>43082</v>
      </c>
      <c r="J145" s="41">
        <v>0.70833333333333337</v>
      </c>
      <c r="K145" s="36" t="s">
        <v>123</v>
      </c>
      <c r="L145" s="203" t="s">
        <v>1099</v>
      </c>
    </row>
    <row r="146" spans="1:12" ht="15" hidden="1">
      <c r="A146" s="36">
        <v>23376</v>
      </c>
      <c r="B146" s="35" t="s">
        <v>1097</v>
      </c>
      <c r="C146" s="37" t="s">
        <v>1098</v>
      </c>
      <c r="D146" s="38" t="s">
        <v>191</v>
      </c>
      <c r="E146" s="36" t="s">
        <v>192</v>
      </c>
      <c r="F146" s="36" t="s">
        <v>10</v>
      </c>
      <c r="G146" s="40">
        <v>43083</v>
      </c>
      <c r="H146" s="41">
        <v>0.33333333333333331</v>
      </c>
      <c r="I146" s="40">
        <v>43083</v>
      </c>
      <c r="J146" s="41">
        <v>0.70833333333333337</v>
      </c>
      <c r="K146" s="36" t="s">
        <v>123</v>
      </c>
      <c r="L146" s="203" t="s">
        <v>1099</v>
      </c>
    </row>
    <row r="147" spans="1:12" ht="15" hidden="1">
      <c r="A147" s="36">
        <v>23377</v>
      </c>
      <c r="B147" s="35" t="s">
        <v>1097</v>
      </c>
      <c r="C147" s="37" t="s">
        <v>1098</v>
      </c>
      <c r="D147" s="38" t="s">
        <v>191</v>
      </c>
      <c r="E147" s="36" t="s">
        <v>192</v>
      </c>
      <c r="F147" s="36" t="s">
        <v>14</v>
      </c>
      <c r="G147" s="40">
        <v>43084</v>
      </c>
      <c r="H147" s="41">
        <v>0.33333333333333331</v>
      </c>
      <c r="I147" s="40">
        <v>43084</v>
      </c>
      <c r="J147" s="41">
        <v>0.5</v>
      </c>
      <c r="K147" s="36" t="s">
        <v>123</v>
      </c>
      <c r="L147" s="203" t="s">
        <v>1099</v>
      </c>
    </row>
    <row r="148" spans="1:12" ht="15" hidden="1">
      <c r="A148" s="36">
        <v>23378</v>
      </c>
      <c r="B148" s="35" t="s">
        <v>1097</v>
      </c>
      <c r="C148" s="37" t="s">
        <v>1098</v>
      </c>
      <c r="D148" s="38" t="s">
        <v>191</v>
      </c>
      <c r="E148" s="36" t="s">
        <v>192</v>
      </c>
      <c r="F148" s="36" t="s">
        <v>387</v>
      </c>
      <c r="G148" s="40">
        <v>43084</v>
      </c>
      <c r="H148" s="41">
        <v>0.54166666666666663</v>
      </c>
      <c r="I148" s="40">
        <v>43084</v>
      </c>
      <c r="J148" s="41">
        <v>0.70833333333333337</v>
      </c>
      <c r="K148" s="36" t="s">
        <v>123</v>
      </c>
      <c r="L148" s="203" t="s">
        <v>1099</v>
      </c>
    </row>
    <row r="149" spans="1:12" ht="15" hidden="1">
      <c r="A149" s="36" t="s">
        <v>776</v>
      </c>
      <c r="B149" s="35" t="s">
        <v>357</v>
      </c>
      <c r="C149" s="36" t="s">
        <v>301</v>
      </c>
      <c r="D149" s="38" t="s">
        <v>170</v>
      </c>
      <c r="E149" s="36" t="s">
        <v>177</v>
      </c>
      <c r="F149" s="36" t="s">
        <v>3</v>
      </c>
      <c r="G149" s="40">
        <v>43073</v>
      </c>
      <c r="H149" s="41">
        <v>0.33333333333333331</v>
      </c>
      <c r="I149" s="40">
        <v>43073</v>
      </c>
      <c r="J149" s="41">
        <v>0.70833333333333337</v>
      </c>
      <c r="K149" s="36" t="s">
        <v>126</v>
      </c>
      <c r="L149" s="203" t="s">
        <v>777</v>
      </c>
    </row>
    <row r="150" spans="1:12" ht="15" hidden="1">
      <c r="A150" s="36" t="s">
        <v>776</v>
      </c>
      <c r="B150" s="35" t="s">
        <v>357</v>
      </c>
      <c r="C150" s="36" t="s">
        <v>301</v>
      </c>
      <c r="D150" s="38" t="s">
        <v>170</v>
      </c>
      <c r="E150" s="36" t="s">
        <v>177</v>
      </c>
      <c r="F150" s="36" t="s">
        <v>4</v>
      </c>
      <c r="G150" s="40">
        <v>43074</v>
      </c>
      <c r="H150" s="41">
        <v>0.33333333333333331</v>
      </c>
      <c r="I150" s="40">
        <v>43074</v>
      </c>
      <c r="J150" s="41">
        <v>0.5</v>
      </c>
      <c r="K150" s="36" t="s">
        <v>126</v>
      </c>
      <c r="L150" s="203" t="s">
        <v>777</v>
      </c>
    </row>
    <row r="151" spans="1:12" ht="15" hidden="1">
      <c r="A151" s="36" t="s">
        <v>776</v>
      </c>
      <c r="B151" s="35" t="s">
        <v>357</v>
      </c>
      <c r="C151" s="36" t="s">
        <v>301</v>
      </c>
      <c r="D151" s="38" t="s">
        <v>170</v>
      </c>
      <c r="E151" s="36" t="s">
        <v>177</v>
      </c>
      <c r="F151" s="36" t="s">
        <v>1053</v>
      </c>
      <c r="G151" s="40">
        <v>43074</v>
      </c>
      <c r="H151" s="41">
        <v>0.54166666666666663</v>
      </c>
      <c r="I151" s="40">
        <v>43075</v>
      </c>
      <c r="J151" s="41">
        <v>0.5</v>
      </c>
      <c r="K151" s="36" t="s">
        <v>126</v>
      </c>
      <c r="L151" s="203" t="s">
        <v>777</v>
      </c>
    </row>
    <row r="152" spans="1:12" ht="15" hidden="1">
      <c r="A152" s="36" t="s">
        <v>776</v>
      </c>
      <c r="B152" s="35" t="s">
        <v>357</v>
      </c>
      <c r="C152" s="36" t="s">
        <v>301</v>
      </c>
      <c r="D152" s="38" t="s">
        <v>170</v>
      </c>
      <c r="E152" s="36" t="s">
        <v>177</v>
      </c>
      <c r="F152" s="36" t="s">
        <v>13</v>
      </c>
      <c r="G152" s="40">
        <v>43075</v>
      </c>
      <c r="H152" s="41">
        <v>0.54166666666666663</v>
      </c>
      <c r="I152" s="40">
        <v>43075</v>
      </c>
      <c r="J152" s="41">
        <v>0.70833333333333337</v>
      </c>
      <c r="K152" s="36" t="s">
        <v>126</v>
      </c>
      <c r="L152" s="203" t="s">
        <v>777</v>
      </c>
    </row>
    <row r="153" spans="1:12" ht="15" hidden="1">
      <c r="A153" s="36" t="s">
        <v>776</v>
      </c>
      <c r="B153" s="35" t="s">
        <v>357</v>
      </c>
      <c r="C153" s="36" t="s">
        <v>301</v>
      </c>
      <c r="D153" s="38" t="s">
        <v>170</v>
      </c>
      <c r="E153" s="36" t="s">
        <v>177</v>
      </c>
      <c r="F153" s="36" t="s">
        <v>5</v>
      </c>
      <c r="G153" s="40">
        <v>43076</v>
      </c>
      <c r="H153" s="41">
        <v>0.33333333333333331</v>
      </c>
      <c r="I153" s="40">
        <v>43077</v>
      </c>
      <c r="J153" s="41">
        <v>0.5</v>
      </c>
      <c r="K153" s="36" t="s">
        <v>126</v>
      </c>
      <c r="L153" s="203" t="s">
        <v>777</v>
      </c>
    </row>
    <row r="154" spans="1:12" ht="15" hidden="1">
      <c r="A154" s="36" t="s">
        <v>776</v>
      </c>
      <c r="B154" s="35" t="s">
        <v>357</v>
      </c>
      <c r="C154" s="36" t="s">
        <v>301</v>
      </c>
      <c r="D154" s="38" t="s">
        <v>170</v>
      </c>
      <c r="E154" s="36" t="s">
        <v>177</v>
      </c>
      <c r="F154" s="36" t="s">
        <v>421</v>
      </c>
      <c r="G154" s="40">
        <v>43077</v>
      </c>
      <c r="H154" s="41">
        <v>0.54166666666666663</v>
      </c>
      <c r="I154" s="40">
        <v>43077</v>
      </c>
      <c r="J154" s="41">
        <v>0.70833333333333337</v>
      </c>
      <c r="K154" s="36" t="s">
        <v>126</v>
      </c>
      <c r="L154" s="203" t="s">
        <v>777</v>
      </c>
    </row>
    <row r="155" spans="1:12" ht="15" hidden="1">
      <c r="A155" s="36" t="s">
        <v>776</v>
      </c>
      <c r="B155" s="35" t="s">
        <v>357</v>
      </c>
      <c r="C155" s="36" t="s">
        <v>301</v>
      </c>
      <c r="D155" s="38" t="s">
        <v>170</v>
      </c>
      <c r="E155" s="36" t="s">
        <v>177</v>
      </c>
      <c r="F155" s="36" t="s">
        <v>8</v>
      </c>
      <c r="G155" s="40">
        <v>43080</v>
      </c>
      <c r="H155" s="41">
        <v>0.33333333333333331</v>
      </c>
      <c r="I155" s="40">
        <v>43080</v>
      </c>
      <c r="J155" s="41">
        <v>0.70833333333333337</v>
      </c>
      <c r="K155" s="36" t="s">
        <v>126</v>
      </c>
      <c r="L155" s="203" t="s">
        <v>777</v>
      </c>
    </row>
    <row r="156" spans="1:12" ht="15" hidden="1">
      <c r="A156" s="36" t="s">
        <v>776</v>
      </c>
      <c r="B156" s="35" t="s">
        <v>357</v>
      </c>
      <c r="C156" s="36" t="s">
        <v>301</v>
      </c>
      <c r="D156" s="38" t="s">
        <v>170</v>
      </c>
      <c r="E156" s="36" t="s">
        <v>177</v>
      </c>
      <c r="F156" s="36" t="s">
        <v>7</v>
      </c>
      <c r="G156" s="40">
        <v>43081</v>
      </c>
      <c r="H156" s="41">
        <v>0.33333333333333331</v>
      </c>
      <c r="I156" s="40">
        <v>43081</v>
      </c>
      <c r="J156" s="41">
        <v>0.5</v>
      </c>
      <c r="K156" s="36" t="s">
        <v>126</v>
      </c>
      <c r="L156" s="203" t="s">
        <v>777</v>
      </c>
    </row>
    <row r="157" spans="1:12" ht="15" hidden="1">
      <c r="A157" s="36" t="s">
        <v>776</v>
      </c>
      <c r="B157" s="35" t="s">
        <v>357</v>
      </c>
      <c r="C157" s="36" t="s">
        <v>301</v>
      </c>
      <c r="D157" s="38" t="s">
        <v>170</v>
      </c>
      <c r="E157" s="36" t="s">
        <v>177</v>
      </c>
      <c r="F157" s="36" t="s">
        <v>34</v>
      </c>
      <c r="G157" s="40">
        <v>43081</v>
      </c>
      <c r="H157" s="41">
        <v>0.54166666666666663</v>
      </c>
      <c r="I157" s="40">
        <v>43082</v>
      </c>
      <c r="J157" s="41">
        <v>0.70833333333333337</v>
      </c>
      <c r="K157" s="36" t="s">
        <v>126</v>
      </c>
      <c r="L157" s="203" t="s">
        <v>777</v>
      </c>
    </row>
    <row r="158" spans="1:12" ht="15" hidden="1">
      <c r="A158" s="36" t="s">
        <v>776</v>
      </c>
      <c r="B158" s="35" t="s">
        <v>357</v>
      </c>
      <c r="C158" s="36" t="s">
        <v>301</v>
      </c>
      <c r="D158" s="38" t="s">
        <v>170</v>
      </c>
      <c r="E158" s="36" t="s">
        <v>177</v>
      </c>
      <c r="F158" s="36" t="s">
        <v>10</v>
      </c>
      <c r="G158" s="40">
        <v>43083</v>
      </c>
      <c r="H158" s="41">
        <v>0.33333333333333331</v>
      </c>
      <c r="I158" s="40">
        <v>43083</v>
      </c>
      <c r="J158" s="41">
        <v>0.70833333333333337</v>
      </c>
      <c r="K158" s="36" t="s">
        <v>126</v>
      </c>
      <c r="L158" s="203" t="s">
        <v>777</v>
      </c>
    </row>
    <row r="159" spans="1:12" ht="15" hidden="1">
      <c r="A159" s="36" t="s">
        <v>776</v>
      </c>
      <c r="B159" s="35" t="s">
        <v>357</v>
      </c>
      <c r="C159" s="36" t="s">
        <v>301</v>
      </c>
      <c r="D159" s="38" t="s">
        <v>170</v>
      </c>
      <c r="E159" s="36" t="s">
        <v>177</v>
      </c>
      <c r="F159" s="36" t="s">
        <v>14</v>
      </c>
      <c r="G159" s="40">
        <v>43084</v>
      </c>
      <c r="H159" s="41">
        <v>0.33333333333333331</v>
      </c>
      <c r="I159" s="40">
        <v>43084</v>
      </c>
      <c r="J159" s="41">
        <v>0.5</v>
      </c>
      <c r="K159" s="36" t="s">
        <v>126</v>
      </c>
      <c r="L159" s="203" t="s">
        <v>777</v>
      </c>
    </row>
    <row r="160" spans="1:12" ht="15" hidden="1">
      <c r="A160" s="36" t="s">
        <v>776</v>
      </c>
      <c r="B160" s="35" t="s">
        <v>357</v>
      </c>
      <c r="C160" s="36" t="s">
        <v>301</v>
      </c>
      <c r="D160" s="38" t="s">
        <v>170</v>
      </c>
      <c r="E160" s="36" t="s">
        <v>177</v>
      </c>
      <c r="F160" s="36" t="s">
        <v>387</v>
      </c>
      <c r="G160" s="40">
        <v>43084</v>
      </c>
      <c r="H160" s="41">
        <v>0.54166666666666663</v>
      </c>
      <c r="I160" s="40">
        <v>43084</v>
      </c>
      <c r="J160" s="41">
        <v>0.70833333333333337</v>
      </c>
      <c r="K160" s="36" t="s">
        <v>126</v>
      </c>
      <c r="L160" s="203" t="s">
        <v>777</v>
      </c>
    </row>
    <row r="161" spans="1:12" ht="15" hidden="1">
      <c r="A161" s="36" t="s">
        <v>692</v>
      </c>
      <c r="B161" s="35" t="s">
        <v>310</v>
      </c>
      <c r="C161" s="37" t="s">
        <v>311</v>
      </c>
      <c r="D161" s="38" t="s">
        <v>191</v>
      </c>
      <c r="E161" s="36" t="s">
        <v>192</v>
      </c>
      <c r="F161" s="36" t="s">
        <v>3</v>
      </c>
      <c r="G161" s="40">
        <v>43073</v>
      </c>
      <c r="H161" s="41">
        <v>0.33333333333333331</v>
      </c>
      <c r="I161" s="40">
        <v>43073</v>
      </c>
      <c r="J161" s="41">
        <v>0.70833333333333337</v>
      </c>
      <c r="K161" s="36" t="s">
        <v>126</v>
      </c>
      <c r="L161" s="203" t="s">
        <v>693</v>
      </c>
    </row>
    <row r="162" spans="1:12" ht="15" hidden="1">
      <c r="A162" s="36" t="s">
        <v>692</v>
      </c>
      <c r="B162" s="35" t="s">
        <v>310</v>
      </c>
      <c r="C162" s="37" t="s">
        <v>311</v>
      </c>
      <c r="D162" s="38" t="s">
        <v>191</v>
      </c>
      <c r="E162" s="36" t="s">
        <v>192</v>
      </c>
      <c r="F162" s="36" t="s">
        <v>4</v>
      </c>
      <c r="G162" s="40">
        <v>43074</v>
      </c>
      <c r="H162" s="41">
        <v>0.33333333333333331</v>
      </c>
      <c r="I162" s="40">
        <v>43074</v>
      </c>
      <c r="J162" s="41">
        <v>0.5</v>
      </c>
      <c r="K162" s="36" t="s">
        <v>126</v>
      </c>
      <c r="L162" s="203" t="s">
        <v>693</v>
      </c>
    </row>
    <row r="163" spans="1:12" ht="15" hidden="1">
      <c r="A163" s="36" t="s">
        <v>692</v>
      </c>
      <c r="B163" s="35" t="s">
        <v>310</v>
      </c>
      <c r="C163" s="37" t="s">
        <v>311</v>
      </c>
      <c r="D163" s="38" t="s">
        <v>191</v>
      </c>
      <c r="E163" s="36" t="s">
        <v>192</v>
      </c>
      <c r="F163" s="36" t="s">
        <v>1053</v>
      </c>
      <c r="G163" s="40">
        <v>43074</v>
      </c>
      <c r="H163" s="41">
        <v>0.54166666666666663</v>
      </c>
      <c r="I163" s="40">
        <v>43075</v>
      </c>
      <c r="J163" s="41">
        <v>0.5</v>
      </c>
      <c r="K163" s="36" t="s">
        <v>126</v>
      </c>
      <c r="L163" s="203" t="s">
        <v>693</v>
      </c>
    </row>
    <row r="164" spans="1:12" ht="15" hidden="1">
      <c r="A164" s="36" t="s">
        <v>692</v>
      </c>
      <c r="B164" s="35" t="s">
        <v>310</v>
      </c>
      <c r="C164" s="37" t="s">
        <v>311</v>
      </c>
      <c r="D164" s="38" t="s">
        <v>191</v>
      </c>
      <c r="E164" s="36" t="s">
        <v>192</v>
      </c>
      <c r="F164" s="36" t="s">
        <v>13</v>
      </c>
      <c r="G164" s="40">
        <v>43075</v>
      </c>
      <c r="H164" s="41">
        <v>0.54166666666666663</v>
      </c>
      <c r="I164" s="40">
        <v>43075</v>
      </c>
      <c r="J164" s="41">
        <v>0.70833333333333337</v>
      </c>
      <c r="K164" s="36" t="s">
        <v>126</v>
      </c>
      <c r="L164" s="203" t="s">
        <v>693</v>
      </c>
    </row>
    <row r="165" spans="1:12" ht="15" hidden="1">
      <c r="A165" s="36" t="s">
        <v>692</v>
      </c>
      <c r="B165" s="35" t="s">
        <v>310</v>
      </c>
      <c r="C165" s="37" t="s">
        <v>311</v>
      </c>
      <c r="D165" s="38" t="s">
        <v>191</v>
      </c>
      <c r="E165" s="36" t="s">
        <v>192</v>
      </c>
      <c r="F165" s="36" t="s">
        <v>5</v>
      </c>
      <c r="G165" s="40">
        <v>43076</v>
      </c>
      <c r="H165" s="41">
        <v>0.33333333333333331</v>
      </c>
      <c r="I165" s="40">
        <v>43077</v>
      </c>
      <c r="J165" s="41">
        <v>0.5</v>
      </c>
      <c r="K165" s="36" t="s">
        <v>126</v>
      </c>
      <c r="L165" s="203" t="s">
        <v>693</v>
      </c>
    </row>
    <row r="166" spans="1:12" ht="15" hidden="1">
      <c r="A166" s="36" t="s">
        <v>692</v>
      </c>
      <c r="B166" s="35" t="s">
        <v>310</v>
      </c>
      <c r="C166" s="37" t="s">
        <v>311</v>
      </c>
      <c r="D166" s="38" t="s">
        <v>191</v>
      </c>
      <c r="E166" s="36" t="s">
        <v>192</v>
      </c>
      <c r="F166" s="36" t="s">
        <v>421</v>
      </c>
      <c r="G166" s="40">
        <v>43077</v>
      </c>
      <c r="H166" s="41">
        <v>0.54166666666666663</v>
      </c>
      <c r="I166" s="40">
        <v>43077</v>
      </c>
      <c r="J166" s="41">
        <v>0.70833333333333337</v>
      </c>
      <c r="K166" s="36" t="s">
        <v>126</v>
      </c>
      <c r="L166" s="203" t="s">
        <v>693</v>
      </c>
    </row>
    <row r="167" spans="1:12" ht="15" hidden="1">
      <c r="A167" s="36" t="s">
        <v>692</v>
      </c>
      <c r="B167" s="35" t="s">
        <v>310</v>
      </c>
      <c r="C167" s="37" t="s">
        <v>311</v>
      </c>
      <c r="D167" s="38" t="s">
        <v>191</v>
      </c>
      <c r="E167" s="36" t="s">
        <v>192</v>
      </c>
      <c r="F167" s="36" t="s">
        <v>8</v>
      </c>
      <c r="G167" s="40">
        <v>43080</v>
      </c>
      <c r="H167" s="41">
        <v>0.33333333333333331</v>
      </c>
      <c r="I167" s="40">
        <v>43080</v>
      </c>
      <c r="J167" s="41">
        <v>0.70833333333333337</v>
      </c>
      <c r="K167" s="36" t="s">
        <v>126</v>
      </c>
      <c r="L167" s="203" t="s">
        <v>693</v>
      </c>
    </row>
    <row r="168" spans="1:12" ht="15" hidden="1">
      <c r="A168" s="36" t="s">
        <v>692</v>
      </c>
      <c r="B168" s="35" t="s">
        <v>310</v>
      </c>
      <c r="C168" s="37" t="s">
        <v>311</v>
      </c>
      <c r="D168" s="38" t="s">
        <v>191</v>
      </c>
      <c r="E168" s="36" t="s">
        <v>192</v>
      </c>
      <c r="F168" s="36" t="s">
        <v>7</v>
      </c>
      <c r="G168" s="40">
        <v>43081</v>
      </c>
      <c r="H168" s="41">
        <v>0.33333333333333331</v>
      </c>
      <c r="I168" s="40">
        <v>43081</v>
      </c>
      <c r="J168" s="41">
        <v>0.5</v>
      </c>
      <c r="K168" s="36" t="s">
        <v>126</v>
      </c>
      <c r="L168" s="203" t="s">
        <v>693</v>
      </c>
    </row>
    <row r="169" spans="1:12" ht="15" hidden="1">
      <c r="A169" s="36" t="s">
        <v>692</v>
      </c>
      <c r="B169" s="35" t="s">
        <v>310</v>
      </c>
      <c r="C169" s="37" t="s">
        <v>311</v>
      </c>
      <c r="D169" s="38" t="s">
        <v>191</v>
      </c>
      <c r="E169" s="36" t="s">
        <v>192</v>
      </c>
      <c r="F169" s="36" t="s">
        <v>34</v>
      </c>
      <c r="G169" s="40">
        <v>43081</v>
      </c>
      <c r="H169" s="41">
        <v>0.54166666666666663</v>
      </c>
      <c r="I169" s="40">
        <v>43082</v>
      </c>
      <c r="J169" s="41">
        <v>0.70833333333333337</v>
      </c>
      <c r="K169" s="36" t="s">
        <v>126</v>
      </c>
      <c r="L169" s="203" t="s">
        <v>693</v>
      </c>
    </row>
    <row r="170" spans="1:12" ht="15" hidden="1">
      <c r="A170" s="36" t="s">
        <v>692</v>
      </c>
      <c r="B170" s="35" t="s">
        <v>310</v>
      </c>
      <c r="C170" s="37" t="s">
        <v>311</v>
      </c>
      <c r="D170" s="38" t="s">
        <v>191</v>
      </c>
      <c r="E170" s="36" t="s">
        <v>192</v>
      </c>
      <c r="F170" s="36" t="s">
        <v>10</v>
      </c>
      <c r="G170" s="40">
        <v>43083</v>
      </c>
      <c r="H170" s="41">
        <v>0.33333333333333331</v>
      </c>
      <c r="I170" s="40">
        <v>43083</v>
      </c>
      <c r="J170" s="41">
        <v>0.70833333333333337</v>
      </c>
      <c r="K170" s="36" t="s">
        <v>126</v>
      </c>
      <c r="L170" s="203" t="s">
        <v>693</v>
      </c>
    </row>
    <row r="171" spans="1:12" ht="15" hidden="1">
      <c r="A171" s="36" t="s">
        <v>692</v>
      </c>
      <c r="B171" s="35" t="s">
        <v>310</v>
      </c>
      <c r="C171" s="37" t="s">
        <v>311</v>
      </c>
      <c r="D171" s="38" t="s">
        <v>191</v>
      </c>
      <c r="E171" s="36" t="s">
        <v>192</v>
      </c>
      <c r="F171" s="36" t="s">
        <v>14</v>
      </c>
      <c r="G171" s="40">
        <v>43084</v>
      </c>
      <c r="H171" s="41">
        <v>0.33333333333333331</v>
      </c>
      <c r="I171" s="40">
        <v>43084</v>
      </c>
      <c r="J171" s="41">
        <v>0.5</v>
      </c>
      <c r="K171" s="36" t="s">
        <v>126</v>
      </c>
      <c r="L171" s="203" t="s">
        <v>693</v>
      </c>
    </row>
    <row r="172" spans="1:12" ht="15" hidden="1">
      <c r="A172" s="36" t="s">
        <v>692</v>
      </c>
      <c r="B172" s="35" t="s">
        <v>310</v>
      </c>
      <c r="C172" s="37" t="s">
        <v>311</v>
      </c>
      <c r="D172" s="38" t="s">
        <v>191</v>
      </c>
      <c r="E172" s="36" t="s">
        <v>192</v>
      </c>
      <c r="F172" s="36" t="s">
        <v>387</v>
      </c>
      <c r="G172" s="40">
        <v>43084</v>
      </c>
      <c r="H172" s="41">
        <v>0.54166666666666663</v>
      </c>
      <c r="I172" s="40">
        <v>43084</v>
      </c>
      <c r="J172" s="41">
        <v>0.70833333333333337</v>
      </c>
      <c r="K172" s="36" t="s">
        <v>126</v>
      </c>
      <c r="L172" s="203" t="s">
        <v>693</v>
      </c>
    </row>
    <row r="173" spans="1:12" ht="15" hidden="1">
      <c r="A173" s="36">
        <v>22419</v>
      </c>
      <c r="B173" s="35" t="s">
        <v>1103</v>
      </c>
      <c r="C173" s="35" t="s">
        <v>324</v>
      </c>
      <c r="D173" s="36" t="s">
        <v>213</v>
      </c>
      <c r="E173" s="36" t="s">
        <v>213</v>
      </c>
      <c r="F173" s="36" t="s">
        <v>3</v>
      </c>
      <c r="G173" s="40">
        <v>43073</v>
      </c>
      <c r="H173" s="41">
        <v>0.33333333333333331</v>
      </c>
      <c r="I173" s="40">
        <v>43073</v>
      </c>
      <c r="J173" s="41">
        <v>0.70833333333333337</v>
      </c>
      <c r="K173" s="36" t="s">
        <v>126</v>
      </c>
      <c r="L173" s="203" t="s">
        <v>1104</v>
      </c>
    </row>
    <row r="174" spans="1:12" ht="15" hidden="1">
      <c r="A174" s="36">
        <v>22419</v>
      </c>
      <c r="B174" s="35" t="s">
        <v>1103</v>
      </c>
      <c r="C174" s="35" t="s">
        <v>324</v>
      </c>
      <c r="D174" s="36" t="s">
        <v>213</v>
      </c>
      <c r="E174" s="36" t="s">
        <v>213</v>
      </c>
      <c r="F174" s="36" t="s">
        <v>4</v>
      </c>
      <c r="G174" s="40">
        <v>43074</v>
      </c>
      <c r="H174" s="41">
        <v>0.33333333333333331</v>
      </c>
      <c r="I174" s="40">
        <v>43074</v>
      </c>
      <c r="J174" s="41">
        <v>0.5</v>
      </c>
      <c r="K174" s="36" t="s">
        <v>126</v>
      </c>
      <c r="L174" s="203" t="s">
        <v>1104</v>
      </c>
    </row>
    <row r="175" spans="1:12" ht="15" hidden="1">
      <c r="A175" s="36">
        <v>22419</v>
      </c>
      <c r="B175" s="35" t="s">
        <v>1103</v>
      </c>
      <c r="C175" s="35" t="s">
        <v>324</v>
      </c>
      <c r="D175" s="36" t="s">
        <v>213</v>
      </c>
      <c r="E175" s="36" t="s">
        <v>213</v>
      </c>
      <c r="F175" s="36" t="s">
        <v>1053</v>
      </c>
      <c r="G175" s="40">
        <v>43074</v>
      </c>
      <c r="H175" s="41">
        <v>0.54166666666666663</v>
      </c>
      <c r="I175" s="40">
        <v>43075</v>
      </c>
      <c r="J175" s="41">
        <v>0.5</v>
      </c>
      <c r="K175" s="36" t="s">
        <v>126</v>
      </c>
      <c r="L175" s="203" t="s">
        <v>1104</v>
      </c>
    </row>
    <row r="176" spans="1:12" ht="15" hidden="1">
      <c r="A176" s="36">
        <v>22419</v>
      </c>
      <c r="B176" s="35" t="s">
        <v>1103</v>
      </c>
      <c r="C176" s="35" t="s">
        <v>324</v>
      </c>
      <c r="D176" s="36" t="s">
        <v>213</v>
      </c>
      <c r="E176" s="36" t="s">
        <v>213</v>
      </c>
      <c r="F176" s="36" t="s">
        <v>13</v>
      </c>
      <c r="G176" s="40">
        <v>43075</v>
      </c>
      <c r="H176" s="41">
        <v>0.54166666666666663</v>
      </c>
      <c r="I176" s="40">
        <v>43075</v>
      </c>
      <c r="J176" s="41">
        <v>0.70833333333333337</v>
      </c>
      <c r="K176" s="36" t="s">
        <v>126</v>
      </c>
      <c r="L176" s="203" t="s">
        <v>1104</v>
      </c>
    </row>
    <row r="177" spans="1:12" ht="15" hidden="1">
      <c r="A177" s="36">
        <v>22419</v>
      </c>
      <c r="B177" s="35" t="s">
        <v>1103</v>
      </c>
      <c r="C177" s="35" t="s">
        <v>324</v>
      </c>
      <c r="D177" s="36" t="s">
        <v>213</v>
      </c>
      <c r="E177" s="36" t="s">
        <v>213</v>
      </c>
      <c r="F177" s="36" t="s">
        <v>5</v>
      </c>
      <c r="G177" s="40">
        <v>43076</v>
      </c>
      <c r="H177" s="41">
        <v>0.33333333333333331</v>
      </c>
      <c r="I177" s="40">
        <v>43077</v>
      </c>
      <c r="J177" s="41">
        <v>0.5</v>
      </c>
      <c r="K177" s="36" t="s">
        <v>126</v>
      </c>
      <c r="L177" s="203" t="s">
        <v>1104</v>
      </c>
    </row>
    <row r="178" spans="1:12" ht="15" hidden="1">
      <c r="A178" s="36">
        <v>22419</v>
      </c>
      <c r="B178" s="35" t="s">
        <v>1103</v>
      </c>
      <c r="C178" s="35" t="s">
        <v>324</v>
      </c>
      <c r="D178" s="36" t="s">
        <v>213</v>
      </c>
      <c r="E178" s="36" t="s">
        <v>213</v>
      </c>
      <c r="F178" s="36" t="s">
        <v>421</v>
      </c>
      <c r="G178" s="40">
        <v>43077</v>
      </c>
      <c r="H178" s="41">
        <v>0.54166666666666663</v>
      </c>
      <c r="I178" s="40">
        <v>43077</v>
      </c>
      <c r="J178" s="41">
        <v>0.70833333333333337</v>
      </c>
      <c r="K178" s="36" t="s">
        <v>126</v>
      </c>
      <c r="L178" s="203" t="s">
        <v>1104</v>
      </c>
    </row>
    <row r="179" spans="1:12" ht="15" hidden="1">
      <c r="A179" s="36">
        <v>22419</v>
      </c>
      <c r="B179" s="35" t="s">
        <v>1103</v>
      </c>
      <c r="C179" s="35" t="s">
        <v>324</v>
      </c>
      <c r="D179" s="36" t="s">
        <v>213</v>
      </c>
      <c r="E179" s="36" t="s">
        <v>213</v>
      </c>
      <c r="F179" s="36" t="s">
        <v>8</v>
      </c>
      <c r="G179" s="40">
        <v>43080</v>
      </c>
      <c r="H179" s="41">
        <v>0.33333333333333331</v>
      </c>
      <c r="I179" s="40">
        <v>43080</v>
      </c>
      <c r="J179" s="41">
        <v>0.70833333333333337</v>
      </c>
      <c r="K179" s="36" t="s">
        <v>126</v>
      </c>
      <c r="L179" s="203" t="s">
        <v>1104</v>
      </c>
    </row>
    <row r="180" spans="1:12" ht="15" hidden="1">
      <c r="A180" s="36">
        <v>22419</v>
      </c>
      <c r="B180" s="35" t="s">
        <v>1103</v>
      </c>
      <c r="C180" s="35" t="s">
        <v>324</v>
      </c>
      <c r="D180" s="36" t="s">
        <v>213</v>
      </c>
      <c r="E180" s="36" t="s">
        <v>213</v>
      </c>
      <c r="F180" s="36" t="s">
        <v>7</v>
      </c>
      <c r="G180" s="40">
        <v>43081</v>
      </c>
      <c r="H180" s="41">
        <v>0.33333333333333331</v>
      </c>
      <c r="I180" s="40">
        <v>43081</v>
      </c>
      <c r="J180" s="41">
        <v>0.5</v>
      </c>
      <c r="K180" s="36" t="s">
        <v>126</v>
      </c>
      <c r="L180" s="203" t="s">
        <v>1104</v>
      </c>
    </row>
    <row r="181" spans="1:12" ht="15" hidden="1">
      <c r="A181" s="36">
        <v>22419</v>
      </c>
      <c r="B181" s="35" t="s">
        <v>1103</v>
      </c>
      <c r="C181" s="35" t="s">
        <v>324</v>
      </c>
      <c r="D181" s="36" t="s">
        <v>213</v>
      </c>
      <c r="E181" s="36" t="s">
        <v>213</v>
      </c>
      <c r="F181" s="36" t="s">
        <v>34</v>
      </c>
      <c r="G181" s="40">
        <v>43081</v>
      </c>
      <c r="H181" s="41">
        <v>0.54166666666666663</v>
      </c>
      <c r="I181" s="40">
        <v>43082</v>
      </c>
      <c r="J181" s="41">
        <v>0.70833333333333337</v>
      </c>
      <c r="K181" s="36" t="s">
        <v>126</v>
      </c>
      <c r="L181" s="203" t="s">
        <v>1104</v>
      </c>
    </row>
    <row r="182" spans="1:12" ht="15" hidden="1">
      <c r="A182" s="36">
        <v>22419</v>
      </c>
      <c r="B182" s="35" t="s">
        <v>1103</v>
      </c>
      <c r="C182" s="35" t="s">
        <v>324</v>
      </c>
      <c r="D182" s="36" t="s">
        <v>213</v>
      </c>
      <c r="E182" s="36" t="s">
        <v>213</v>
      </c>
      <c r="F182" s="36" t="s">
        <v>10</v>
      </c>
      <c r="G182" s="40">
        <v>43083</v>
      </c>
      <c r="H182" s="41">
        <v>0.33333333333333331</v>
      </c>
      <c r="I182" s="40">
        <v>43083</v>
      </c>
      <c r="J182" s="41">
        <v>0.70833333333333337</v>
      </c>
      <c r="K182" s="36" t="s">
        <v>126</v>
      </c>
      <c r="L182" s="203" t="s">
        <v>1104</v>
      </c>
    </row>
    <row r="183" spans="1:12" ht="15" hidden="1">
      <c r="A183" s="36">
        <v>22419</v>
      </c>
      <c r="B183" s="35" t="s">
        <v>1103</v>
      </c>
      <c r="C183" s="35" t="s">
        <v>324</v>
      </c>
      <c r="D183" s="36" t="s">
        <v>213</v>
      </c>
      <c r="E183" s="36" t="s">
        <v>213</v>
      </c>
      <c r="F183" s="36" t="s">
        <v>14</v>
      </c>
      <c r="G183" s="40">
        <v>43084</v>
      </c>
      <c r="H183" s="41">
        <v>0.33333333333333331</v>
      </c>
      <c r="I183" s="40">
        <v>43084</v>
      </c>
      <c r="J183" s="41">
        <v>0.5</v>
      </c>
      <c r="K183" s="36" t="s">
        <v>126</v>
      </c>
      <c r="L183" s="203" t="s">
        <v>1104</v>
      </c>
    </row>
    <row r="184" spans="1:12" ht="15" hidden="1">
      <c r="A184" s="36">
        <v>22419</v>
      </c>
      <c r="B184" s="35" t="s">
        <v>1103</v>
      </c>
      <c r="C184" s="35" t="s">
        <v>324</v>
      </c>
      <c r="D184" s="36" t="s">
        <v>213</v>
      </c>
      <c r="E184" s="36" t="s">
        <v>213</v>
      </c>
      <c r="F184" s="36" t="s">
        <v>387</v>
      </c>
      <c r="G184" s="40">
        <v>43084</v>
      </c>
      <c r="H184" s="41">
        <v>0.54166666666666663</v>
      </c>
      <c r="I184" s="40">
        <v>43084</v>
      </c>
      <c r="J184" s="41">
        <v>0.70833333333333337</v>
      </c>
      <c r="K184" s="36" t="s">
        <v>126</v>
      </c>
      <c r="L184" s="203" t="s">
        <v>1104</v>
      </c>
    </row>
    <row r="185" spans="1:12" ht="15" hidden="1">
      <c r="A185" s="36" t="s">
        <v>551</v>
      </c>
      <c r="B185" s="35" t="s">
        <v>312</v>
      </c>
      <c r="C185" s="35" t="s">
        <v>313</v>
      </c>
      <c r="D185" s="38" t="s">
        <v>196</v>
      </c>
      <c r="E185" s="35" t="s">
        <v>197</v>
      </c>
      <c r="F185" s="36" t="s">
        <v>3</v>
      </c>
      <c r="G185" s="40">
        <v>43073</v>
      </c>
      <c r="H185" s="41">
        <v>0.33333333333333331</v>
      </c>
      <c r="I185" s="40">
        <v>43073</v>
      </c>
      <c r="J185" s="41">
        <v>0.70833333333333337</v>
      </c>
      <c r="K185" s="36" t="s">
        <v>126</v>
      </c>
      <c r="L185" s="203" t="s">
        <v>552</v>
      </c>
    </row>
    <row r="186" spans="1:12" ht="15" hidden="1">
      <c r="A186" s="36">
        <v>14784</v>
      </c>
      <c r="B186" s="35" t="s">
        <v>312</v>
      </c>
      <c r="C186" s="35" t="s">
        <v>313</v>
      </c>
      <c r="D186" s="38" t="s">
        <v>196</v>
      </c>
      <c r="E186" s="35" t="s">
        <v>197</v>
      </c>
      <c r="F186" s="36" t="s">
        <v>4</v>
      </c>
      <c r="G186" s="40">
        <v>43074</v>
      </c>
      <c r="H186" s="41">
        <v>0.33333333333333331</v>
      </c>
      <c r="I186" s="40">
        <v>43074</v>
      </c>
      <c r="J186" s="41">
        <v>0.5</v>
      </c>
      <c r="K186" s="36" t="s">
        <v>126</v>
      </c>
      <c r="L186" s="88" t="s">
        <v>552</v>
      </c>
    </row>
    <row r="187" spans="1:12" ht="15" hidden="1">
      <c r="A187" s="36">
        <v>14784</v>
      </c>
      <c r="B187" s="35" t="s">
        <v>312</v>
      </c>
      <c r="C187" s="35" t="s">
        <v>313</v>
      </c>
      <c r="D187" s="38" t="s">
        <v>196</v>
      </c>
      <c r="E187" s="35" t="s">
        <v>197</v>
      </c>
      <c r="F187" s="36" t="s">
        <v>1053</v>
      </c>
      <c r="G187" s="40">
        <v>43074</v>
      </c>
      <c r="H187" s="41">
        <v>0.54166666666666663</v>
      </c>
      <c r="I187" s="40">
        <v>43075</v>
      </c>
      <c r="J187" s="41">
        <v>0.5</v>
      </c>
      <c r="K187" s="36" t="s">
        <v>126</v>
      </c>
      <c r="L187" s="88" t="s">
        <v>552</v>
      </c>
    </row>
    <row r="188" spans="1:12" ht="15" hidden="1">
      <c r="A188" s="36">
        <v>14784</v>
      </c>
      <c r="B188" s="35" t="s">
        <v>312</v>
      </c>
      <c r="C188" s="35" t="s">
        <v>313</v>
      </c>
      <c r="D188" s="38" t="s">
        <v>196</v>
      </c>
      <c r="E188" s="35" t="s">
        <v>197</v>
      </c>
      <c r="F188" s="36" t="s">
        <v>13</v>
      </c>
      <c r="G188" s="40">
        <v>43075</v>
      </c>
      <c r="H188" s="41">
        <v>0.54166666666666663</v>
      </c>
      <c r="I188" s="40">
        <v>43075</v>
      </c>
      <c r="J188" s="41">
        <v>0.70833333333333337</v>
      </c>
      <c r="K188" s="36" t="s">
        <v>126</v>
      </c>
      <c r="L188" s="88" t="s">
        <v>552</v>
      </c>
    </row>
    <row r="189" spans="1:12" ht="15" hidden="1">
      <c r="A189" s="36">
        <v>14784</v>
      </c>
      <c r="B189" s="35" t="s">
        <v>312</v>
      </c>
      <c r="C189" s="35" t="s">
        <v>313</v>
      </c>
      <c r="D189" s="38" t="s">
        <v>196</v>
      </c>
      <c r="E189" s="35" t="s">
        <v>197</v>
      </c>
      <c r="F189" s="36" t="s">
        <v>5</v>
      </c>
      <c r="G189" s="40">
        <v>43076</v>
      </c>
      <c r="H189" s="41">
        <v>0.33333333333333331</v>
      </c>
      <c r="I189" s="40">
        <v>43077</v>
      </c>
      <c r="J189" s="41">
        <v>0.5</v>
      </c>
      <c r="K189" s="36" t="s">
        <v>126</v>
      </c>
      <c r="L189" s="88" t="s">
        <v>552</v>
      </c>
    </row>
    <row r="190" spans="1:12" ht="15" hidden="1">
      <c r="A190" s="36">
        <v>14784</v>
      </c>
      <c r="B190" s="35" t="s">
        <v>312</v>
      </c>
      <c r="C190" s="35" t="s">
        <v>313</v>
      </c>
      <c r="D190" s="38" t="s">
        <v>196</v>
      </c>
      <c r="E190" s="35" t="s">
        <v>197</v>
      </c>
      <c r="F190" s="36" t="s">
        <v>421</v>
      </c>
      <c r="G190" s="40">
        <v>43077</v>
      </c>
      <c r="H190" s="41">
        <v>0.54166666666666663</v>
      </c>
      <c r="I190" s="40">
        <v>43077</v>
      </c>
      <c r="J190" s="41">
        <v>0.70833333333333337</v>
      </c>
      <c r="K190" s="36" t="s">
        <v>126</v>
      </c>
      <c r="L190" s="88" t="s">
        <v>552</v>
      </c>
    </row>
    <row r="191" spans="1:12" ht="15" hidden="1">
      <c r="A191" s="36">
        <v>14784</v>
      </c>
      <c r="B191" s="35" t="s">
        <v>312</v>
      </c>
      <c r="C191" s="35" t="s">
        <v>313</v>
      </c>
      <c r="D191" s="38" t="s">
        <v>196</v>
      </c>
      <c r="E191" s="35" t="s">
        <v>197</v>
      </c>
      <c r="F191" s="36" t="s">
        <v>8</v>
      </c>
      <c r="G191" s="40">
        <v>43080</v>
      </c>
      <c r="H191" s="41">
        <v>0.33333333333333331</v>
      </c>
      <c r="I191" s="40">
        <v>43080</v>
      </c>
      <c r="J191" s="41">
        <v>0.70833333333333337</v>
      </c>
      <c r="K191" s="36" t="s">
        <v>126</v>
      </c>
      <c r="L191" s="88" t="s">
        <v>552</v>
      </c>
    </row>
    <row r="192" spans="1:12" ht="15" hidden="1">
      <c r="A192" s="36">
        <v>14784</v>
      </c>
      <c r="B192" s="35" t="s">
        <v>312</v>
      </c>
      <c r="C192" s="35" t="s">
        <v>313</v>
      </c>
      <c r="D192" s="38" t="s">
        <v>196</v>
      </c>
      <c r="E192" s="35" t="s">
        <v>197</v>
      </c>
      <c r="F192" s="36" t="s">
        <v>7</v>
      </c>
      <c r="G192" s="40">
        <v>43081</v>
      </c>
      <c r="H192" s="41">
        <v>0.33333333333333331</v>
      </c>
      <c r="I192" s="40">
        <v>43081</v>
      </c>
      <c r="J192" s="41">
        <v>0.5</v>
      </c>
      <c r="K192" s="36" t="s">
        <v>126</v>
      </c>
      <c r="L192" s="88" t="s">
        <v>552</v>
      </c>
    </row>
    <row r="193" spans="1:12" ht="15" hidden="1">
      <c r="A193" s="36">
        <v>14784</v>
      </c>
      <c r="B193" s="35" t="s">
        <v>312</v>
      </c>
      <c r="C193" s="35" t="s">
        <v>313</v>
      </c>
      <c r="D193" s="38" t="s">
        <v>196</v>
      </c>
      <c r="E193" s="35" t="s">
        <v>197</v>
      </c>
      <c r="F193" s="36" t="s">
        <v>34</v>
      </c>
      <c r="G193" s="40">
        <v>43081</v>
      </c>
      <c r="H193" s="41">
        <v>0.54166666666666663</v>
      </c>
      <c r="I193" s="40">
        <v>43082</v>
      </c>
      <c r="J193" s="41">
        <v>0.70833333333333337</v>
      </c>
      <c r="K193" s="36" t="s">
        <v>126</v>
      </c>
      <c r="L193" s="88" t="s">
        <v>552</v>
      </c>
    </row>
    <row r="194" spans="1:12" ht="15" hidden="1">
      <c r="A194" s="36">
        <v>14784</v>
      </c>
      <c r="B194" s="35" t="s">
        <v>312</v>
      </c>
      <c r="C194" s="35" t="s">
        <v>313</v>
      </c>
      <c r="D194" s="38" t="s">
        <v>196</v>
      </c>
      <c r="E194" s="35" t="s">
        <v>197</v>
      </c>
      <c r="F194" s="36" t="s">
        <v>10</v>
      </c>
      <c r="G194" s="40">
        <v>43083</v>
      </c>
      <c r="H194" s="41">
        <v>0.33333333333333331</v>
      </c>
      <c r="I194" s="40">
        <v>43083</v>
      </c>
      <c r="J194" s="41">
        <v>0.70833333333333337</v>
      </c>
      <c r="K194" s="36" t="s">
        <v>126</v>
      </c>
      <c r="L194" s="88" t="s">
        <v>552</v>
      </c>
    </row>
    <row r="195" spans="1:12" ht="15" hidden="1">
      <c r="A195" s="36">
        <v>14784</v>
      </c>
      <c r="B195" s="35" t="s">
        <v>312</v>
      </c>
      <c r="C195" s="35" t="s">
        <v>313</v>
      </c>
      <c r="D195" s="38" t="s">
        <v>196</v>
      </c>
      <c r="E195" s="35" t="s">
        <v>197</v>
      </c>
      <c r="F195" s="36" t="s">
        <v>14</v>
      </c>
      <c r="G195" s="40">
        <v>43084</v>
      </c>
      <c r="H195" s="41">
        <v>0.33333333333333331</v>
      </c>
      <c r="I195" s="40">
        <v>43084</v>
      </c>
      <c r="J195" s="41">
        <v>0.5</v>
      </c>
      <c r="K195" s="36" t="s">
        <v>126</v>
      </c>
      <c r="L195" s="88" t="s">
        <v>552</v>
      </c>
    </row>
    <row r="196" spans="1:12" ht="15" hidden="1">
      <c r="A196" s="36">
        <v>14784</v>
      </c>
      <c r="B196" s="35" t="s">
        <v>312</v>
      </c>
      <c r="C196" s="35" t="s">
        <v>313</v>
      </c>
      <c r="D196" s="38" t="s">
        <v>196</v>
      </c>
      <c r="E196" s="35" t="s">
        <v>197</v>
      </c>
      <c r="F196" s="36" t="s">
        <v>387</v>
      </c>
      <c r="G196" s="40">
        <v>43084</v>
      </c>
      <c r="H196" s="41">
        <v>0.54166666666666663</v>
      </c>
      <c r="I196" s="40">
        <v>43084</v>
      </c>
      <c r="J196" s="41">
        <v>0.70833333333333337</v>
      </c>
      <c r="K196" s="36" t="s">
        <v>126</v>
      </c>
      <c r="L196" s="88" t="s">
        <v>552</v>
      </c>
    </row>
    <row r="197" spans="1:12" ht="15" hidden="1">
      <c r="A197" s="36" t="s">
        <v>592</v>
      </c>
      <c r="B197" s="35" t="s">
        <v>288</v>
      </c>
      <c r="C197" s="35" t="s">
        <v>289</v>
      </c>
      <c r="D197" s="38" t="s">
        <v>121</v>
      </c>
      <c r="E197" s="35" t="s">
        <v>122</v>
      </c>
      <c r="F197" s="36" t="s">
        <v>3</v>
      </c>
      <c r="G197" s="40">
        <v>43073</v>
      </c>
      <c r="H197" s="41">
        <v>0.33333333333333331</v>
      </c>
      <c r="I197" s="40">
        <v>43073</v>
      </c>
      <c r="J197" s="41">
        <v>0.70833333333333337</v>
      </c>
      <c r="K197" s="36" t="s">
        <v>126</v>
      </c>
      <c r="L197" s="203" t="s">
        <v>593</v>
      </c>
    </row>
    <row r="198" spans="1:12" ht="15" hidden="1">
      <c r="A198" s="36" t="s">
        <v>592</v>
      </c>
      <c r="B198" s="35" t="s">
        <v>288</v>
      </c>
      <c r="C198" s="35" t="s">
        <v>289</v>
      </c>
      <c r="D198" s="38" t="s">
        <v>121</v>
      </c>
      <c r="E198" s="35" t="s">
        <v>122</v>
      </c>
      <c r="F198" s="36" t="s">
        <v>4</v>
      </c>
      <c r="G198" s="40">
        <v>43074</v>
      </c>
      <c r="H198" s="41">
        <v>0.33333333333333331</v>
      </c>
      <c r="I198" s="40">
        <v>43074</v>
      </c>
      <c r="J198" s="41">
        <v>0.5</v>
      </c>
      <c r="K198" s="36" t="s">
        <v>126</v>
      </c>
      <c r="L198" s="203" t="s">
        <v>593</v>
      </c>
    </row>
    <row r="199" spans="1:12" ht="15" hidden="1">
      <c r="A199" s="36" t="s">
        <v>592</v>
      </c>
      <c r="B199" s="35" t="s">
        <v>288</v>
      </c>
      <c r="C199" s="35" t="s">
        <v>289</v>
      </c>
      <c r="D199" s="38" t="s">
        <v>121</v>
      </c>
      <c r="E199" s="35" t="s">
        <v>122</v>
      </c>
      <c r="F199" s="36" t="s">
        <v>1053</v>
      </c>
      <c r="G199" s="40">
        <v>43074</v>
      </c>
      <c r="H199" s="41">
        <v>0.54166666666666663</v>
      </c>
      <c r="I199" s="40">
        <v>43075</v>
      </c>
      <c r="J199" s="41">
        <v>0.5</v>
      </c>
      <c r="K199" s="36" t="s">
        <v>126</v>
      </c>
      <c r="L199" s="203" t="s">
        <v>593</v>
      </c>
    </row>
    <row r="200" spans="1:12" ht="15" hidden="1">
      <c r="A200" s="36" t="s">
        <v>592</v>
      </c>
      <c r="B200" s="35" t="s">
        <v>288</v>
      </c>
      <c r="C200" s="35" t="s">
        <v>289</v>
      </c>
      <c r="D200" s="38" t="s">
        <v>121</v>
      </c>
      <c r="E200" s="35" t="s">
        <v>122</v>
      </c>
      <c r="F200" s="36" t="s">
        <v>13</v>
      </c>
      <c r="G200" s="40">
        <v>43075</v>
      </c>
      <c r="H200" s="41">
        <v>0.54166666666666663</v>
      </c>
      <c r="I200" s="40">
        <v>43075</v>
      </c>
      <c r="J200" s="41">
        <v>0.70833333333333337</v>
      </c>
      <c r="K200" s="36" t="s">
        <v>126</v>
      </c>
      <c r="L200" s="203" t="s">
        <v>593</v>
      </c>
    </row>
    <row r="201" spans="1:12" ht="15" hidden="1">
      <c r="A201" s="36" t="s">
        <v>592</v>
      </c>
      <c r="B201" s="35" t="s">
        <v>288</v>
      </c>
      <c r="C201" s="35" t="s">
        <v>289</v>
      </c>
      <c r="D201" s="38" t="s">
        <v>121</v>
      </c>
      <c r="E201" s="35" t="s">
        <v>122</v>
      </c>
      <c r="F201" s="36" t="s">
        <v>5</v>
      </c>
      <c r="G201" s="40">
        <v>43076</v>
      </c>
      <c r="H201" s="41">
        <v>0.33333333333333331</v>
      </c>
      <c r="I201" s="40">
        <v>43077</v>
      </c>
      <c r="J201" s="41">
        <v>0.5</v>
      </c>
      <c r="K201" s="36" t="s">
        <v>126</v>
      </c>
      <c r="L201" s="203" t="s">
        <v>593</v>
      </c>
    </row>
    <row r="202" spans="1:12" ht="15" hidden="1">
      <c r="A202" s="36" t="s">
        <v>592</v>
      </c>
      <c r="B202" s="35" t="s">
        <v>288</v>
      </c>
      <c r="C202" s="35" t="s">
        <v>289</v>
      </c>
      <c r="D202" s="38" t="s">
        <v>121</v>
      </c>
      <c r="E202" s="35" t="s">
        <v>122</v>
      </c>
      <c r="F202" s="36" t="s">
        <v>421</v>
      </c>
      <c r="G202" s="40">
        <v>43077</v>
      </c>
      <c r="H202" s="41">
        <v>0.54166666666666663</v>
      </c>
      <c r="I202" s="40">
        <v>43077</v>
      </c>
      <c r="J202" s="41">
        <v>0.70833333333333337</v>
      </c>
      <c r="K202" s="36" t="s">
        <v>126</v>
      </c>
      <c r="L202" s="203" t="s">
        <v>593</v>
      </c>
    </row>
    <row r="203" spans="1:12" ht="15" hidden="1">
      <c r="A203" s="36" t="s">
        <v>592</v>
      </c>
      <c r="B203" s="35" t="s">
        <v>288</v>
      </c>
      <c r="C203" s="35" t="s">
        <v>289</v>
      </c>
      <c r="D203" s="38" t="s">
        <v>121</v>
      </c>
      <c r="E203" s="35" t="s">
        <v>122</v>
      </c>
      <c r="F203" s="36" t="s">
        <v>8</v>
      </c>
      <c r="G203" s="40">
        <v>43080</v>
      </c>
      <c r="H203" s="41">
        <v>0.33333333333333331</v>
      </c>
      <c r="I203" s="40">
        <v>43080</v>
      </c>
      <c r="J203" s="41">
        <v>0.70833333333333337</v>
      </c>
      <c r="K203" s="36" t="s">
        <v>126</v>
      </c>
      <c r="L203" s="203" t="s">
        <v>593</v>
      </c>
    </row>
    <row r="204" spans="1:12" ht="15" hidden="1">
      <c r="A204" s="36" t="s">
        <v>592</v>
      </c>
      <c r="B204" s="35" t="s">
        <v>288</v>
      </c>
      <c r="C204" s="35" t="s">
        <v>289</v>
      </c>
      <c r="D204" s="38" t="s">
        <v>121</v>
      </c>
      <c r="E204" s="35" t="s">
        <v>122</v>
      </c>
      <c r="F204" s="36" t="s">
        <v>7</v>
      </c>
      <c r="G204" s="40">
        <v>43081</v>
      </c>
      <c r="H204" s="41">
        <v>0.33333333333333331</v>
      </c>
      <c r="I204" s="40">
        <v>43081</v>
      </c>
      <c r="J204" s="41">
        <v>0.5</v>
      </c>
      <c r="K204" s="36" t="s">
        <v>126</v>
      </c>
      <c r="L204" s="203" t="s">
        <v>593</v>
      </c>
    </row>
    <row r="205" spans="1:12" ht="15" hidden="1">
      <c r="A205" s="36" t="s">
        <v>592</v>
      </c>
      <c r="B205" s="35" t="s">
        <v>288</v>
      </c>
      <c r="C205" s="35" t="s">
        <v>289</v>
      </c>
      <c r="D205" s="38" t="s">
        <v>121</v>
      </c>
      <c r="E205" s="35" t="s">
        <v>122</v>
      </c>
      <c r="F205" s="36" t="s">
        <v>34</v>
      </c>
      <c r="G205" s="40">
        <v>43081</v>
      </c>
      <c r="H205" s="41">
        <v>0.54166666666666663</v>
      </c>
      <c r="I205" s="40">
        <v>43082</v>
      </c>
      <c r="J205" s="41">
        <v>0.70833333333333337</v>
      </c>
      <c r="K205" s="36" t="s">
        <v>126</v>
      </c>
      <c r="L205" s="203" t="s">
        <v>593</v>
      </c>
    </row>
    <row r="206" spans="1:12" ht="15" hidden="1">
      <c r="A206" s="36" t="s">
        <v>592</v>
      </c>
      <c r="B206" s="35" t="s">
        <v>288</v>
      </c>
      <c r="C206" s="35" t="s">
        <v>289</v>
      </c>
      <c r="D206" s="38" t="s">
        <v>121</v>
      </c>
      <c r="E206" s="35" t="s">
        <v>122</v>
      </c>
      <c r="F206" s="36" t="s">
        <v>10</v>
      </c>
      <c r="G206" s="40">
        <v>43083</v>
      </c>
      <c r="H206" s="41">
        <v>0.33333333333333331</v>
      </c>
      <c r="I206" s="40">
        <v>43083</v>
      </c>
      <c r="J206" s="41">
        <v>0.70833333333333337</v>
      </c>
      <c r="K206" s="36" t="s">
        <v>126</v>
      </c>
      <c r="L206" s="203" t="s">
        <v>593</v>
      </c>
    </row>
    <row r="207" spans="1:12" s="201" customFormat="1" ht="15" hidden="1">
      <c r="A207" s="36" t="s">
        <v>592</v>
      </c>
      <c r="B207" s="35" t="s">
        <v>288</v>
      </c>
      <c r="C207" s="35" t="s">
        <v>289</v>
      </c>
      <c r="D207" s="38" t="s">
        <v>121</v>
      </c>
      <c r="E207" s="35" t="s">
        <v>122</v>
      </c>
      <c r="F207" s="36" t="s">
        <v>14</v>
      </c>
      <c r="G207" s="40">
        <v>43084</v>
      </c>
      <c r="H207" s="41">
        <v>0.33333333333333331</v>
      </c>
      <c r="I207" s="40">
        <v>43084</v>
      </c>
      <c r="J207" s="41">
        <v>0.5</v>
      </c>
      <c r="K207" s="36" t="s">
        <v>126</v>
      </c>
      <c r="L207" s="203" t="s">
        <v>593</v>
      </c>
    </row>
    <row r="208" spans="1:12" s="201" customFormat="1" ht="15" hidden="1">
      <c r="A208" s="36" t="s">
        <v>592</v>
      </c>
      <c r="B208" s="35" t="s">
        <v>288</v>
      </c>
      <c r="C208" s="35" t="s">
        <v>289</v>
      </c>
      <c r="D208" s="38" t="s">
        <v>121</v>
      </c>
      <c r="E208" s="35" t="s">
        <v>122</v>
      </c>
      <c r="F208" s="36" t="s">
        <v>387</v>
      </c>
      <c r="G208" s="40">
        <v>43084</v>
      </c>
      <c r="H208" s="41">
        <v>0.54166666666666663</v>
      </c>
      <c r="I208" s="40">
        <v>43084</v>
      </c>
      <c r="J208" s="41">
        <v>0.70833333333333337</v>
      </c>
      <c r="K208" s="36" t="s">
        <v>126</v>
      </c>
      <c r="L208" s="203" t="s">
        <v>593</v>
      </c>
    </row>
    <row r="209" spans="1:12" s="201" customFormat="1" ht="15" hidden="1">
      <c r="A209" s="36" t="s">
        <v>575</v>
      </c>
      <c r="B209" s="35" t="s">
        <v>290</v>
      </c>
      <c r="C209" s="35" t="s">
        <v>291</v>
      </c>
      <c r="D209" s="38" t="s">
        <v>121</v>
      </c>
      <c r="E209" s="35" t="s">
        <v>122</v>
      </c>
      <c r="F209" s="36" t="s">
        <v>3</v>
      </c>
      <c r="G209" s="40">
        <v>43073</v>
      </c>
      <c r="H209" s="41">
        <v>0.33333333333333331</v>
      </c>
      <c r="I209" s="40">
        <v>43073</v>
      </c>
      <c r="J209" s="41">
        <v>0.70833333333333337</v>
      </c>
      <c r="K209" s="36" t="s">
        <v>123</v>
      </c>
      <c r="L209" s="203" t="s">
        <v>576</v>
      </c>
    </row>
    <row r="210" spans="1:12" s="201" customFormat="1" ht="15" hidden="1">
      <c r="A210" s="36" t="s">
        <v>575</v>
      </c>
      <c r="B210" s="35" t="s">
        <v>290</v>
      </c>
      <c r="C210" s="35" t="s">
        <v>291</v>
      </c>
      <c r="D210" s="38" t="s">
        <v>121</v>
      </c>
      <c r="E210" s="35" t="s">
        <v>122</v>
      </c>
      <c r="F210" s="36" t="s">
        <v>4</v>
      </c>
      <c r="G210" s="40">
        <v>43074</v>
      </c>
      <c r="H210" s="41">
        <v>0.33333333333333331</v>
      </c>
      <c r="I210" s="40">
        <v>43074</v>
      </c>
      <c r="J210" s="41">
        <v>0.5</v>
      </c>
      <c r="K210" s="36" t="s">
        <v>123</v>
      </c>
      <c r="L210" s="203" t="s">
        <v>576</v>
      </c>
    </row>
    <row r="211" spans="1:12" s="201" customFormat="1" ht="15" hidden="1">
      <c r="A211" s="36" t="s">
        <v>575</v>
      </c>
      <c r="B211" s="35" t="s">
        <v>290</v>
      </c>
      <c r="C211" s="35" t="s">
        <v>291</v>
      </c>
      <c r="D211" s="38" t="s">
        <v>121</v>
      </c>
      <c r="E211" s="35" t="s">
        <v>122</v>
      </c>
      <c r="F211" s="36" t="s">
        <v>1053</v>
      </c>
      <c r="G211" s="40">
        <v>43074</v>
      </c>
      <c r="H211" s="41">
        <v>0.54166666666666663</v>
      </c>
      <c r="I211" s="40">
        <v>43075</v>
      </c>
      <c r="J211" s="41">
        <v>0.5</v>
      </c>
      <c r="K211" s="36" t="s">
        <v>123</v>
      </c>
      <c r="L211" s="203" t="s">
        <v>576</v>
      </c>
    </row>
    <row r="212" spans="1:12" s="201" customFormat="1" ht="15" hidden="1">
      <c r="A212" s="36" t="s">
        <v>575</v>
      </c>
      <c r="B212" s="35" t="s">
        <v>290</v>
      </c>
      <c r="C212" s="35" t="s">
        <v>291</v>
      </c>
      <c r="D212" s="38" t="s">
        <v>121</v>
      </c>
      <c r="E212" s="35" t="s">
        <v>122</v>
      </c>
      <c r="F212" s="36" t="s">
        <v>13</v>
      </c>
      <c r="G212" s="40">
        <v>43075</v>
      </c>
      <c r="H212" s="41">
        <v>0.54166666666666663</v>
      </c>
      <c r="I212" s="40">
        <v>43075</v>
      </c>
      <c r="J212" s="41">
        <v>0.70833333333333337</v>
      </c>
      <c r="K212" s="36" t="s">
        <v>123</v>
      </c>
      <c r="L212" s="203" t="s">
        <v>576</v>
      </c>
    </row>
    <row r="213" spans="1:12" s="201" customFormat="1" ht="15" hidden="1">
      <c r="A213" s="36" t="s">
        <v>575</v>
      </c>
      <c r="B213" s="35" t="s">
        <v>290</v>
      </c>
      <c r="C213" s="35" t="s">
        <v>291</v>
      </c>
      <c r="D213" s="38" t="s">
        <v>121</v>
      </c>
      <c r="E213" s="35" t="s">
        <v>122</v>
      </c>
      <c r="F213" s="36" t="s">
        <v>5</v>
      </c>
      <c r="G213" s="40">
        <v>43076</v>
      </c>
      <c r="H213" s="41">
        <v>0.33333333333333331</v>
      </c>
      <c r="I213" s="40">
        <v>43077</v>
      </c>
      <c r="J213" s="41">
        <v>0.5</v>
      </c>
      <c r="K213" s="36" t="s">
        <v>123</v>
      </c>
      <c r="L213" s="203" t="s">
        <v>576</v>
      </c>
    </row>
    <row r="214" spans="1:12" s="201" customFormat="1" ht="15" hidden="1">
      <c r="A214" s="36" t="s">
        <v>575</v>
      </c>
      <c r="B214" s="35" t="s">
        <v>290</v>
      </c>
      <c r="C214" s="35" t="s">
        <v>291</v>
      </c>
      <c r="D214" s="38" t="s">
        <v>121</v>
      </c>
      <c r="E214" s="35" t="s">
        <v>122</v>
      </c>
      <c r="F214" s="36" t="s">
        <v>421</v>
      </c>
      <c r="G214" s="40">
        <v>43077</v>
      </c>
      <c r="H214" s="41">
        <v>0.54166666666666663</v>
      </c>
      <c r="I214" s="40">
        <v>43077</v>
      </c>
      <c r="J214" s="41">
        <v>0.70833333333333337</v>
      </c>
      <c r="K214" s="36" t="s">
        <v>123</v>
      </c>
      <c r="L214" s="203" t="s">
        <v>576</v>
      </c>
    </row>
    <row r="215" spans="1:12" s="201" customFormat="1" ht="15" hidden="1">
      <c r="A215" s="36" t="s">
        <v>575</v>
      </c>
      <c r="B215" s="35" t="s">
        <v>290</v>
      </c>
      <c r="C215" s="35" t="s">
        <v>291</v>
      </c>
      <c r="D215" s="38" t="s">
        <v>121</v>
      </c>
      <c r="E215" s="35" t="s">
        <v>122</v>
      </c>
      <c r="F215" s="36" t="s">
        <v>8</v>
      </c>
      <c r="G215" s="40">
        <v>43080</v>
      </c>
      <c r="H215" s="41">
        <v>0.33333333333333331</v>
      </c>
      <c r="I215" s="40">
        <v>43080</v>
      </c>
      <c r="J215" s="41">
        <v>0.70833333333333337</v>
      </c>
      <c r="K215" s="36" t="s">
        <v>123</v>
      </c>
      <c r="L215" s="203" t="s">
        <v>576</v>
      </c>
    </row>
    <row r="216" spans="1:12" s="201" customFormat="1" ht="15" hidden="1">
      <c r="A216" s="36" t="s">
        <v>575</v>
      </c>
      <c r="B216" s="35" t="s">
        <v>290</v>
      </c>
      <c r="C216" s="35" t="s">
        <v>291</v>
      </c>
      <c r="D216" s="38" t="s">
        <v>121</v>
      </c>
      <c r="E216" s="35" t="s">
        <v>122</v>
      </c>
      <c r="F216" s="36" t="s">
        <v>7</v>
      </c>
      <c r="G216" s="40">
        <v>43081</v>
      </c>
      <c r="H216" s="41">
        <v>0.33333333333333331</v>
      </c>
      <c r="I216" s="40">
        <v>43081</v>
      </c>
      <c r="J216" s="41">
        <v>0.5</v>
      </c>
      <c r="K216" s="36" t="s">
        <v>123</v>
      </c>
      <c r="L216" s="203" t="s">
        <v>576</v>
      </c>
    </row>
    <row r="217" spans="1:12" s="201" customFormat="1" ht="15" hidden="1">
      <c r="A217" s="36" t="s">
        <v>575</v>
      </c>
      <c r="B217" s="35" t="s">
        <v>290</v>
      </c>
      <c r="C217" s="35" t="s">
        <v>291</v>
      </c>
      <c r="D217" s="38" t="s">
        <v>121</v>
      </c>
      <c r="E217" s="35" t="s">
        <v>122</v>
      </c>
      <c r="F217" s="36" t="s">
        <v>34</v>
      </c>
      <c r="G217" s="40">
        <v>43081</v>
      </c>
      <c r="H217" s="41">
        <v>0.54166666666666663</v>
      </c>
      <c r="I217" s="40">
        <v>43082</v>
      </c>
      <c r="J217" s="41">
        <v>0.70833333333333337</v>
      </c>
      <c r="K217" s="36" t="s">
        <v>123</v>
      </c>
      <c r="L217" s="203" t="s">
        <v>576</v>
      </c>
    </row>
    <row r="218" spans="1:12" s="201" customFormat="1" ht="15" hidden="1">
      <c r="A218" s="36" t="s">
        <v>575</v>
      </c>
      <c r="B218" s="35" t="s">
        <v>290</v>
      </c>
      <c r="C218" s="35" t="s">
        <v>291</v>
      </c>
      <c r="D218" s="38" t="s">
        <v>121</v>
      </c>
      <c r="E218" s="35" t="s">
        <v>122</v>
      </c>
      <c r="F218" s="36" t="s">
        <v>10</v>
      </c>
      <c r="G218" s="40">
        <v>43083</v>
      </c>
      <c r="H218" s="41">
        <v>0.33333333333333331</v>
      </c>
      <c r="I218" s="40">
        <v>43083</v>
      </c>
      <c r="J218" s="41">
        <v>0.70833333333333337</v>
      </c>
      <c r="K218" s="36" t="s">
        <v>123</v>
      </c>
      <c r="L218" s="203" t="s">
        <v>576</v>
      </c>
    </row>
    <row r="219" spans="1:12" s="201" customFormat="1" ht="15" hidden="1">
      <c r="A219" s="36" t="s">
        <v>575</v>
      </c>
      <c r="B219" s="35" t="s">
        <v>290</v>
      </c>
      <c r="C219" s="35" t="s">
        <v>291</v>
      </c>
      <c r="D219" s="38" t="s">
        <v>121</v>
      </c>
      <c r="E219" s="35" t="s">
        <v>122</v>
      </c>
      <c r="F219" s="36" t="s">
        <v>14</v>
      </c>
      <c r="G219" s="40">
        <v>43084</v>
      </c>
      <c r="H219" s="41">
        <v>0.33333333333333331</v>
      </c>
      <c r="I219" s="40">
        <v>43084</v>
      </c>
      <c r="J219" s="41">
        <v>0.5</v>
      </c>
      <c r="K219" s="36" t="s">
        <v>123</v>
      </c>
      <c r="L219" s="203" t="s">
        <v>576</v>
      </c>
    </row>
    <row r="220" spans="1:12" s="201" customFormat="1" ht="15" hidden="1">
      <c r="A220" s="36" t="s">
        <v>575</v>
      </c>
      <c r="B220" s="35" t="s">
        <v>290</v>
      </c>
      <c r="C220" s="35" t="s">
        <v>291</v>
      </c>
      <c r="D220" s="38" t="s">
        <v>121</v>
      </c>
      <c r="E220" s="35" t="s">
        <v>122</v>
      </c>
      <c r="F220" s="36" t="s">
        <v>387</v>
      </c>
      <c r="G220" s="40">
        <v>43084</v>
      </c>
      <c r="H220" s="41">
        <v>0.54166666666666663</v>
      </c>
      <c r="I220" s="40">
        <v>43084</v>
      </c>
      <c r="J220" s="41">
        <v>0.70833333333333337</v>
      </c>
      <c r="K220" s="36" t="s">
        <v>123</v>
      </c>
      <c r="L220" s="203" t="s">
        <v>576</v>
      </c>
    </row>
    <row r="221" spans="1:12" s="201" customFormat="1" ht="15" hidden="1">
      <c r="A221" s="36" t="s">
        <v>781</v>
      </c>
      <c r="B221" s="35" t="s">
        <v>318</v>
      </c>
      <c r="C221" s="36" t="s">
        <v>311</v>
      </c>
      <c r="D221" s="38" t="s">
        <v>210</v>
      </c>
      <c r="E221" s="36" t="s">
        <v>211</v>
      </c>
      <c r="F221" s="36" t="s">
        <v>3</v>
      </c>
      <c r="G221" s="40">
        <v>43073</v>
      </c>
      <c r="H221" s="41">
        <v>0.33333333333333331</v>
      </c>
      <c r="I221" s="40">
        <v>43073</v>
      </c>
      <c r="J221" s="41">
        <v>0.70833333333333337</v>
      </c>
      <c r="K221" s="36" t="s">
        <v>126</v>
      </c>
      <c r="L221" s="203" t="s">
        <v>782</v>
      </c>
    </row>
    <row r="222" spans="1:12" s="201" customFormat="1" ht="15" hidden="1">
      <c r="A222" s="36" t="s">
        <v>781</v>
      </c>
      <c r="B222" s="35" t="s">
        <v>318</v>
      </c>
      <c r="C222" s="36" t="s">
        <v>311</v>
      </c>
      <c r="D222" s="38" t="s">
        <v>210</v>
      </c>
      <c r="E222" s="36" t="s">
        <v>211</v>
      </c>
      <c r="F222" s="36" t="s">
        <v>4</v>
      </c>
      <c r="G222" s="40">
        <v>43074</v>
      </c>
      <c r="H222" s="41">
        <v>0.33333333333333331</v>
      </c>
      <c r="I222" s="40">
        <v>43074</v>
      </c>
      <c r="J222" s="41">
        <v>0.5</v>
      </c>
      <c r="K222" s="36" t="s">
        <v>126</v>
      </c>
      <c r="L222" s="203" t="s">
        <v>782</v>
      </c>
    </row>
    <row r="223" spans="1:12" s="201" customFormat="1" ht="15" hidden="1">
      <c r="A223" s="36" t="s">
        <v>781</v>
      </c>
      <c r="B223" s="35" t="s">
        <v>318</v>
      </c>
      <c r="C223" s="36" t="s">
        <v>311</v>
      </c>
      <c r="D223" s="38" t="s">
        <v>210</v>
      </c>
      <c r="E223" s="36" t="s">
        <v>211</v>
      </c>
      <c r="F223" s="36" t="s">
        <v>1053</v>
      </c>
      <c r="G223" s="40">
        <v>43074</v>
      </c>
      <c r="H223" s="41">
        <v>0.54166666666666663</v>
      </c>
      <c r="I223" s="40">
        <v>43075</v>
      </c>
      <c r="J223" s="41">
        <v>0.5</v>
      </c>
      <c r="K223" s="36" t="s">
        <v>126</v>
      </c>
      <c r="L223" s="203" t="s">
        <v>782</v>
      </c>
    </row>
    <row r="224" spans="1:12" s="201" customFormat="1" ht="15" hidden="1">
      <c r="A224" s="36" t="s">
        <v>781</v>
      </c>
      <c r="B224" s="35" t="s">
        <v>318</v>
      </c>
      <c r="C224" s="36" t="s">
        <v>311</v>
      </c>
      <c r="D224" s="38" t="s">
        <v>210</v>
      </c>
      <c r="E224" s="36" t="s">
        <v>211</v>
      </c>
      <c r="F224" s="36" t="s">
        <v>13</v>
      </c>
      <c r="G224" s="40">
        <v>43075</v>
      </c>
      <c r="H224" s="41">
        <v>0.54166666666666663</v>
      </c>
      <c r="I224" s="40">
        <v>43075</v>
      </c>
      <c r="J224" s="41">
        <v>0.70833333333333337</v>
      </c>
      <c r="K224" s="36" t="s">
        <v>126</v>
      </c>
      <c r="L224" s="203" t="s">
        <v>782</v>
      </c>
    </row>
    <row r="225" spans="1:12" s="201" customFormat="1" ht="15" hidden="1">
      <c r="A225" s="36" t="s">
        <v>781</v>
      </c>
      <c r="B225" s="35" t="s">
        <v>318</v>
      </c>
      <c r="C225" s="36" t="s">
        <v>311</v>
      </c>
      <c r="D225" s="38" t="s">
        <v>210</v>
      </c>
      <c r="E225" s="36" t="s">
        <v>211</v>
      </c>
      <c r="F225" s="36" t="s">
        <v>5</v>
      </c>
      <c r="G225" s="40">
        <v>43076</v>
      </c>
      <c r="H225" s="41">
        <v>0.33333333333333331</v>
      </c>
      <c r="I225" s="40">
        <v>43077</v>
      </c>
      <c r="J225" s="41">
        <v>0.5</v>
      </c>
      <c r="K225" s="36" t="s">
        <v>126</v>
      </c>
      <c r="L225" s="203" t="s">
        <v>782</v>
      </c>
    </row>
    <row r="226" spans="1:12" s="201" customFormat="1" ht="15" hidden="1">
      <c r="A226" s="36" t="s">
        <v>781</v>
      </c>
      <c r="B226" s="35" t="s">
        <v>318</v>
      </c>
      <c r="C226" s="36" t="s">
        <v>311</v>
      </c>
      <c r="D226" s="38" t="s">
        <v>210</v>
      </c>
      <c r="E226" s="36" t="s">
        <v>211</v>
      </c>
      <c r="F226" s="36" t="s">
        <v>421</v>
      </c>
      <c r="G226" s="40">
        <v>43077</v>
      </c>
      <c r="H226" s="41">
        <v>0.54166666666666663</v>
      </c>
      <c r="I226" s="40">
        <v>43077</v>
      </c>
      <c r="J226" s="41">
        <v>0.70833333333333337</v>
      </c>
      <c r="K226" s="36" t="s">
        <v>126</v>
      </c>
      <c r="L226" s="203" t="s">
        <v>782</v>
      </c>
    </row>
    <row r="227" spans="1:12" s="201" customFormat="1" ht="15" hidden="1">
      <c r="A227" s="36" t="s">
        <v>781</v>
      </c>
      <c r="B227" s="35" t="s">
        <v>318</v>
      </c>
      <c r="C227" s="36" t="s">
        <v>311</v>
      </c>
      <c r="D227" s="38" t="s">
        <v>210</v>
      </c>
      <c r="E227" s="36" t="s">
        <v>211</v>
      </c>
      <c r="F227" s="36" t="s">
        <v>8</v>
      </c>
      <c r="G227" s="40">
        <v>43080</v>
      </c>
      <c r="H227" s="41">
        <v>0.33333333333333331</v>
      </c>
      <c r="I227" s="40">
        <v>43080</v>
      </c>
      <c r="J227" s="41">
        <v>0.70833333333333337</v>
      </c>
      <c r="K227" s="36" t="s">
        <v>126</v>
      </c>
      <c r="L227" s="203" t="s">
        <v>782</v>
      </c>
    </row>
    <row r="228" spans="1:12" s="201" customFormat="1" ht="15" hidden="1">
      <c r="A228" s="36" t="s">
        <v>781</v>
      </c>
      <c r="B228" s="35" t="s">
        <v>318</v>
      </c>
      <c r="C228" s="36" t="s">
        <v>311</v>
      </c>
      <c r="D228" s="38" t="s">
        <v>210</v>
      </c>
      <c r="E228" s="36" t="s">
        <v>211</v>
      </c>
      <c r="F228" s="36" t="s">
        <v>7</v>
      </c>
      <c r="G228" s="40">
        <v>43081</v>
      </c>
      <c r="H228" s="41">
        <v>0.33333333333333331</v>
      </c>
      <c r="I228" s="40">
        <v>43081</v>
      </c>
      <c r="J228" s="41">
        <v>0.5</v>
      </c>
      <c r="K228" s="36" t="s">
        <v>126</v>
      </c>
      <c r="L228" s="203" t="s">
        <v>782</v>
      </c>
    </row>
    <row r="229" spans="1:12" s="201" customFormat="1" ht="15" hidden="1">
      <c r="A229" s="36" t="s">
        <v>781</v>
      </c>
      <c r="B229" s="35" t="s">
        <v>318</v>
      </c>
      <c r="C229" s="36" t="s">
        <v>311</v>
      </c>
      <c r="D229" s="38" t="s">
        <v>210</v>
      </c>
      <c r="E229" s="36" t="s">
        <v>211</v>
      </c>
      <c r="F229" s="36" t="s">
        <v>34</v>
      </c>
      <c r="G229" s="40">
        <v>43081</v>
      </c>
      <c r="H229" s="41">
        <v>0.54166666666666663</v>
      </c>
      <c r="I229" s="40">
        <v>43082</v>
      </c>
      <c r="J229" s="41">
        <v>0.70833333333333337</v>
      </c>
      <c r="K229" s="36" t="s">
        <v>126</v>
      </c>
      <c r="L229" s="203" t="s">
        <v>782</v>
      </c>
    </row>
    <row r="230" spans="1:12" s="201" customFormat="1" ht="15" hidden="1">
      <c r="A230" s="36" t="s">
        <v>781</v>
      </c>
      <c r="B230" s="35" t="s">
        <v>318</v>
      </c>
      <c r="C230" s="36" t="s">
        <v>311</v>
      </c>
      <c r="D230" s="38" t="s">
        <v>210</v>
      </c>
      <c r="E230" s="36" t="s">
        <v>211</v>
      </c>
      <c r="F230" s="36" t="s">
        <v>10</v>
      </c>
      <c r="G230" s="40">
        <v>43083</v>
      </c>
      <c r="H230" s="41">
        <v>0.33333333333333331</v>
      </c>
      <c r="I230" s="40">
        <v>43083</v>
      </c>
      <c r="J230" s="41">
        <v>0.70833333333333337</v>
      </c>
      <c r="K230" s="36" t="s">
        <v>126</v>
      </c>
      <c r="L230" s="203" t="s">
        <v>782</v>
      </c>
    </row>
    <row r="231" spans="1:12" s="201" customFormat="1" ht="15" hidden="1">
      <c r="A231" s="36" t="s">
        <v>781</v>
      </c>
      <c r="B231" s="35" t="s">
        <v>318</v>
      </c>
      <c r="C231" s="36" t="s">
        <v>311</v>
      </c>
      <c r="D231" s="38" t="s">
        <v>210</v>
      </c>
      <c r="E231" s="36" t="s">
        <v>211</v>
      </c>
      <c r="F231" s="36" t="s">
        <v>14</v>
      </c>
      <c r="G231" s="40">
        <v>43084</v>
      </c>
      <c r="H231" s="41">
        <v>0.33333333333333331</v>
      </c>
      <c r="I231" s="40">
        <v>43084</v>
      </c>
      <c r="J231" s="41">
        <v>0.5</v>
      </c>
      <c r="K231" s="36" t="s">
        <v>126</v>
      </c>
      <c r="L231" s="203" t="s">
        <v>782</v>
      </c>
    </row>
    <row r="232" spans="1:12" s="201" customFormat="1" ht="15" hidden="1">
      <c r="A232" s="36" t="s">
        <v>781</v>
      </c>
      <c r="B232" s="35" t="s">
        <v>318</v>
      </c>
      <c r="C232" s="36" t="s">
        <v>311</v>
      </c>
      <c r="D232" s="38" t="s">
        <v>210</v>
      </c>
      <c r="E232" s="36" t="s">
        <v>211</v>
      </c>
      <c r="F232" s="36" t="s">
        <v>387</v>
      </c>
      <c r="G232" s="40">
        <v>43084</v>
      </c>
      <c r="H232" s="41">
        <v>0.54166666666666663</v>
      </c>
      <c r="I232" s="40">
        <v>43084</v>
      </c>
      <c r="J232" s="41">
        <v>0.70833333333333337</v>
      </c>
      <c r="K232" s="36" t="s">
        <v>126</v>
      </c>
      <c r="L232" s="203" t="s">
        <v>782</v>
      </c>
    </row>
    <row r="233" spans="1:12" s="201" customFormat="1" ht="15" hidden="1">
      <c r="A233" s="36" t="s">
        <v>615</v>
      </c>
      <c r="B233" s="35" t="s">
        <v>307</v>
      </c>
      <c r="C233" s="35" t="s">
        <v>304</v>
      </c>
      <c r="D233" s="38" t="s">
        <v>170</v>
      </c>
      <c r="E233" s="35" t="s">
        <v>174</v>
      </c>
      <c r="F233" s="36" t="s">
        <v>3</v>
      </c>
      <c r="G233" s="40">
        <v>43073</v>
      </c>
      <c r="H233" s="41">
        <v>0.33333333333333331</v>
      </c>
      <c r="I233" s="40">
        <v>43073</v>
      </c>
      <c r="J233" s="41">
        <v>0.70833333333333337</v>
      </c>
      <c r="K233" s="36" t="s">
        <v>126</v>
      </c>
      <c r="L233" s="203" t="s">
        <v>616</v>
      </c>
    </row>
    <row r="234" spans="1:12" s="201" customFormat="1" ht="15" hidden="1">
      <c r="A234" s="36" t="s">
        <v>615</v>
      </c>
      <c r="B234" s="35" t="s">
        <v>307</v>
      </c>
      <c r="C234" s="35" t="s">
        <v>304</v>
      </c>
      <c r="D234" s="38" t="s">
        <v>170</v>
      </c>
      <c r="E234" s="35" t="s">
        <v>174</v>
      </c>
      <c r="F234" s="36" t="s">
        <v>4</v>
      </c>
      <c r="G234" s="40">
        <v>43074</v>
      </c>
      <c r="H234" s="41">
        <v>0.33333333333333331</v>
      </c>
      <c r="I234" s="40">
        <v>43074</v>
      </c>
      <c r="J234" s="41">
        <v>0.5</v>
      </c>
      <c r="K234" s="36" t="s">
        <v>126</v>
      </c>
      <c r="L234" s="203" t="s">
        <v>616</v>
      </c>
    </row>
    <row r="235" spans="1:12" s="201" customFormat="1" ht="15" hidden="1">
      <c r="A235" s="36" t="s">
        <v>615</v>
      </c>
      <c r="B235" s="35" t="s">
        <v>307</v>
      </c>
      <c r="C235" s="35" t="s">
        <v>304</v>
      </c>
      <c r="D235" s="38" t="s">
        <v>170</v>
      </c>
      <c r="E235" s="35" t="s">
        <v>174</v>
      </c>
      <c r="F235" s="36" t="s">
        <v>1053</v>
      </c>
      <c r="G235" s="40">
        <v>43074</v>
      </c>
      <c r="H235" s="41">
        <v>0.54166666666666663</v>
      </c>
      <c r="I235" s="40">
        <v>43075</v>
      </c>
      <c r="J235" s="41">
        <v>0.5</v>
      </c>
      <c r="K235" s="36" t="s">
        <v>126</v>
      </c>
      <c r="L235" s="203" t="s">
        <v>616</v>
      </c>
    </row>
    <row r="236" spans="1:12" s="201" customFormat="1" ht="15" hidden="1">
      <c r="A236" s="36" t="s">
        <v>615</v>
      </c>
      <c r="B236" s="35" t="s">
        <v>307</v>
      </c>
      <c r="C236" s="35" t="s">
        <v>304</v>
      </c>
      <c r="D236" s="38" t="s">
        <v>170</v>
      </c>
      <c r="E236" s="35" t="s">
        <v>174</v>
      </c>
      <c r="F236" s="36" t="s">
        <v>13</v>
      </c>
      <c r="G236" s="40">
        <v>43075</v>
      </c>
      <c r="H236" s="41">
        <v>0.54166666666666663</v>
      </c>
      <c r="I236" s="40">
        <v>43075</v>
      </c>
      <c r="J236" s="41">
        <v>0.70833333333333337</v>
      </c>
      <c r="K236" s="36" t="s">
        <v>126</v>
      </c>
      <c r="L236" s="203" t="s">
        <v>616</v>
      </c>
    </row>
    <row r="237" spans="1:12" s="201" customFormat="1" ht="15" hidden="1">
      <c r="A237" s="36" t="s">
        <v>615</v>
      </c>
      <c r="B237" s="35" t="s">
        <v>307</v>
      </c>
      <c r="C237" s="35" t="s">
        <v>304</v>
      </c>
      <c r="D237" s="38" t="s">
        <v>170</v>
      </c>
      <c r="E237" s="35" t="s">
        <v>174</v>
      </c>
      <c r="F237" s="36" t="s">
        <v>5</v>
      </c>
      <c r="G237" s="40">
        <v>43076</v>
      </c>
      <c r="H237" s="41">
        <v>0.33333333333333331</v>
      </c>
      <c r="I237" s="40">
        <v>43077</v>
      </c>
      <c r="J237" s="41">
        <v>0.5</v>
      </c>
      <c r="K237" s="36" t="s">
        <v>126</v>
      </c>
      <c r="L237" s="203" t="s">
        <v>616</v>
      </c>
    </row>
    <row r="238" spans="1:12" s="201" customFormat="1" ht="15" hidden="1">
      <c r="A238" s="36" t="s">
        <v>615</v>
      </c>
      <c r="B238" s="35" t="s">
        <v>307</v>
      </c>
      <c r="C238" s="35" t="s">
        <v>304</v>
      </c>
      <c r="D238" s="38" t="s">
        <v>170</v>
      </c>
      <c r="E238" s="35" t="s">
        <v>174</v>
      </c>
      <c r="F238" s="36" t="s">
        <v>421</v>
      </c>
      <c r="G238" s="40">
        <v>43077</v>
      </c>
      <c r="H238" s="41">
        <v>0.54166666666666663</v>
      </c>
      <c r="I238" s="40">
        <v>43077</v>
      </c>
      <c r="J238" s="41">
        <v>0.70833333333333337</v>
      </c>
      <c r="K238" s="36" t="s">
        <v>126</v>
      </c>
      <c r="L238" s="203" t="s">
        <v>616</v>
      </c>
    </row>
    <row r="239" spans="1:12" s="201" customFormat="1" ht="15" hidden="1">
      <c r="A239" s="36" t="s">
        <v>615</v>
      </c>
      <c r="B239" s="35" t="s">
        <v>307</v>
      </c>
      <c r="C239" s="35" t="s">
        <v>304</v>
      </c>
      <c r="D239" s="38" t="s">
        <v>170</v>
      </c>
      <c r="E239" s="35" t="s">
        <v>174</v>
      </c>
      <c r="F239" s="36" t="s">
        <v>8</v>
      </c>
      <c r="G239" s="40">
        <v>43080</v>
      </c>
      <c r="H239" s="41">
        <v>0.33333333333333331</v>
      </c>
      <c r="I239" s="40">
        <v>43080</v>
      </c>
      <c r="J239" s="41">
        <v>0.70833333333333337</v>
      </c>
      <c r="K239" s="36" t="s">
        <v>126</v>
      </c>
      <c r="L239" s="203" t="s">
        <v>616</v>
      </c>
    </row>
    <row r="240" spans="1:12" s="201" customFormat="1" ht="15" hidden="1">
      <c r="A240" s="36" t="s">
        <v>615</v>
      </c>
      <c r="B240" s="35" t="s">
        <v>307</v>
      </c>
      <c r="C240" s="35" t="s">
        <v>304</v>
      </c>
      <c r="D240" s="38" t="s">
        <v>170</v>
      </c>
      <c r="E240" s="35" t="s">
        <v>174</v>
      </c>
      <c r="F240" s="36" t="s">
        <v>7</v>
      </c>
      <c r="G240" s="40">
        <v>43081</v>
      </c>
      <c r="H240" s="41">
        <v>0.33333333333333331</v>
      </c>
      <c r="I240" s="40">
        <v>43081</v>
      </c>
      <c r="J240" s="41">
        <v>0.5</v>
      </c>
      <c r="K240" s="36" t="s">
        <v>126</v>
      </c>
      <c r="L240" s="203" t="s">
        <v>616</v>
      </c>
    </row>
    <row r="241" spans="1:12" s="201" customFormat="1" ht="15" hidden="1">
      <c r="A241" s="36" t="s">
        <v>615</v>
      </c>
      <c r="B241" s="35" t="s">
        <v>307</v>
      </c>
      <c r="C241" s="35" t="s">
        <v>304</v>
      </c>
      <c r="D241" s="38" t="s">
        <v>170</v>
      </c>
      <c r="E241" s="35" t="s">
        <v>174</v>
      </c>
      <c r="F241" s="36" t="s">
        <v>34</v>
      </c>
      <c r="G241" s="40">
        <v>43081</v>
      </c>
      <c r="H241" s="41">
        <v>0.54166666666666663</v>
      </c>
      <c r="I241" s="40">
        <v>43082</v>
      </c>
      <c r="J241" s="41">
        <v>0.70833333333333337</v>
      </c>
      <c r="K241" s="36" t="s">
        <v>126</v>
      </c>
      <c r="L241" s="203" t="s">
        <v>616</v>
      </c>
    </row>
    <row r="242" spans="1:12" s="201" customFormat="1" ht="15" hidden="1">
      <c r="A242" s="36" t="s">
        <v>615</v>
      </c>
      <c r="B242" s="35" t="s">
        <v>307</v>
      </c>
      <c r="C242" s="35" t="s">
        <v>304</v>
      </c>
      <c r="D242" s="38" t="s">
        <v>170</v>
      </c>
      <c r="E242" s="35" t="s">
        <v>174</v>
      </c>
      <c r="F242" s="36" t="s">
        <v>10</v>
      </c>
      <c r="G242" s="40">
        <v>43083</v>
      </c>
      <c r="H242" s="41">
        <v>0.33333333333333331</v>
      </c>
      <c r="I242" s="40">
        <v>43083</v>
      </c>
      <c r="J242" s="41">
        <v>0.70833333333333337</v>
      </c>
      <c r="K242" s="36" t="s">
        <v>126</v>
      </c>
      <c r="L242" s="203" t="s">
        <v>616</v>
      </c>
    </row>
    <row r="243" spans="1:12" s="201" customFormat="1" ht="15" hidden="1">
      <c r="A243" s="36" t="s">
        <v>615</v>
      </c>
      <c r="B243" s="35" t="s">
        <v>307</v>
      </c>
      <c r="C243" s="35" t="s">
        <v>304</v>
      </c>
      <c r="D243" s="38" t="s">
        <v>170</v>
      </c>
      <c r="E243" s="35" t="s">
        <v>174</v>
      </c>
      <c r="F243" s="36" t="s">
        <v>14</v>
      </c>
      <c r="G243" s="40">
        <v>43084</v>
      </c>
      <c r="H243" s="41">
        <v>0.33333333333333331</v>
      </c>
      <c r="I243" s="40">
        <v>43084</v>
      </c>
      <c r="J243" s="41">
        <v>0.5</v>
      </c>
      <c r="K243" s="36" t="s">
        <v>126</v>
      </c>
      <c r="L243" s="203" t="s">
        <v>616</v>
      </c>
    </row>
    <row r="244" spans="1:12" s="201" customFormat="1" ht="15" hidden="1">
      <c r="A244" s="36" t="s">
        <v>615</v>
      </c>
      <c r="B244" s="35" t="s">
        <v>307</v>
      </c>
      <c r="C244" s="35" t="s">
        <v>304</v>
      </c>
      <c r="D244" s="38" t="s">
        <v>170</v>
      </c>
      <c r="E244" s="35" t="s">
        <v>174</v>
      </c>
      <c r="F244" s="36" t="s">
        <v>387</v>
      </c>
      <c r="G244" s="40">
        <v>43084</v>
      </c>
      <c r="H244" s="41">
        <v>0.54166666666666663</v>
      </c>
      <c r="I244" s="40">
        <v>43084</v>
      </c>
      <c r="J244" s="41">
        <v>0.70833333333333337</v>
      </c>
      <c r="K244" s="36" t="s">
        <v>126</v>
      </c>
      <c r="L244" s="203" t="s">
        <v>616</v>
      </c>
    </row>
    <row r="245" spans="1:12" s="201" customFormat="1" ht="15">
      <c r="A245" s="36" t="s">
        <v>808</v>
      </c>
      <c r="B245" s="35" t="s">
        <v>316</v>
      </c>
      <c r="C245" s="36" t="s">
        <v>298</v>
      </c>
      <c r="D245" s="38" t="s">
        <v>196</v>
      </c>
      <c r="E245" s="36" t="s">
        <v>209</v>
      </c>
      <c r="F245" s="36" t="s">
        <v>3</v>
      </c>
      <c r="G245" s="40">
        <v>43073</v>
      </c>
      <c r="H245" s="41">
        <v>0.33333333333333331</v>
      </c>
      <c r="I245" s="40">
        <v>43073</v>
      </c>
      <c r="J245" s="41">
        <v>0.70833333333333337</v>
      </c>
      <c r="K245" s="36" t="s">
        <v>126</v>
      </c>
      <c r="L245" s="203" t="s">
        <v>809</v>
      </c>
    </row>
    <row r="246" spans="1:12" s="201" customFormat="1" ht="15">
      <c r="A246" s="36" t="s">
        <v>808</v>
      </c>
      <c r="B246" s="35" t="s">
        <v>316</v>
      </c>
      <c r="C246" s="36" t="s">
        <v>298</v>
      </c>
      <c r="D246" s="38" t="s">
        <v>196</v>
      </c>
      <c r="E246" s="36" t="s">
        <v>209</v>
      </c>
      <c r="F246" s="36" t="s">
        <v>4</v>
      </c>
      <c r="G246" s="40">
        <v>43074</v>
      </c>
      <c r="H246" s="41">
        <v>0.33333333333333331</v>
      </c>
      <c r="I246" s="40">
        <v>43074</v>
      </c>
      <c r="J246" s="41">
        <v>0.5</v>
      </c>
      <c r="K246" s="36" t="s">
        <v>126</v>
      </c>
      <c r="L246" s="203" t="s">
        <v>809</v>
      </c>
    </row>
    <row r="247" spans="1:12" s="201" customFormat="1" ht="15">
      <c r="A247" s="36" t="s">
        <v>808</v>
      </c>
      <c r="B247" s="35" t="s">
        <v>316</v>
      </c>
      <c r="C247" s="36" t="s">
        <v>298</v>
      </c>
      <c r="D247" s="38" t="s">
        <v>196</v>
      </c>
      <c r="E247" s="36" t="s">
        <v>209</v>
      </c>
      <c r="F247" s="36" t="s">
        <v>1053</v>
      </c>
      <c r="G247" s="40">
        <v>43074</v>
      </c>
      <c r="H247" s="41">
        <v>0.54166666666666663</v>
      </c>
      <c r="I247" s="40">
        <v>43075</v>
      </c>
      <c r="J247" s="41">
        <v>0.5</v>
      </c>
      <c r="K247" s="36" t="s">
        <v>126</v>
      </c>
      <c r="L247" s="203" t="s">
        <v>809</v>
      </c>
    </row>
    <row r="248" spans="1:12" s="201" customFormat="1" ht="15">
      <c r="A248" s="36" t="s">
        <v>808</v>
      </c>
      <c r="B248" s="35" t="s">
        <v>316</v>
      </c>
      <c r="C248" s="36" t="s">
        <v>298</v>
      </c>
      <c r="D248" s="38" t="s">
        <v>196</v>
      </c>
      <c r="E248" s="36" t="s">
        <v>209</v>
      </c>
      <c r="F248" s="36" t="s">
        <v>13</v>
      </c>
      <c r="G248" s="40">
        <v>43075</v>
      </c>
      <c r="H248" s="41">
        <v>0.54166666666666663</v>
      </c>
      <c r="I248" s="40">
        <v>43075</v>
      </c>
      <c r="J248" s="41">
        <v>0.70833333333333337</v>
      </c>
      <c r="K248" s="36" t="s">
        <v>126</v>
      </c>
      <c r="L248" s="203" t="s">
        <v>809</v>
      </c>
    </row>
    <row r="249" spans="1:12" s="201" customFormat="1" ht="15">
      <c r="A249" s="36" t="s">
        <v>808</v>
      </c>
      <c r="B249" s="35" t="s">
        <v>316</v>
      </c>
      <c r="C249" s="36" t="s">
        <v>298</v>
      </c>
      <c r="D249" s="38" t="s">
        <v>196</v>
      </c>
      <c r="E249" s="36" t="s">
        <v>209</v>
      </c>
      <c r="F249" s="36" t="s">
        <v>5</v>
      </c>
      <c r="G249" s="40">
        <v>43076</v>
      </c>
      <c r="H249" s="41">
        <v>0.33333333333333331</v>
      </c>
      <c r="I249" s="40">
        <v>43077</v>
      </c>
      <c r="J249" s="41">
        <v>0.5</v>
      </c>
      <c r="K249" s="36" t="s">
        <v>126</v>
      </c>
      <c r="L249" s="203" t="s">
        <v>809</v>
      </c>
    </row>
    <row r="250" spans="1:12" s="201" customFormat="1" ht="15">
      <c r="A250" s="36" t="s">
        <v>808</v>
      </c>
      <c r="B250" s="35" t="s">
        <v>316</v>
      </c>
      <c r="C250" s="36" t="s">
        <v>298</v>
      </c>
      <c r="D250" s="38" t="s">
        <v>196</v>
      </c>
      <c r="E250" s="36" t="s">
        <v>209</v>
      </c>
      <c r="F250" s="36" t="s">
        <v>421</v>
      </c>
      <c r="G250" s="40">
        <v>43077</v>
      </c>
      <c r="H250" s="41">
        <v>0.54166666666666663</v>
      </c>
      <c r="I250" s="40">
        <v>43077</v>
      </c>
      <c r="J250" s="41">
        <v>0.70833333333333337</v>
      </c>
      <c r="K250" s="36" t="s">
        <v>126</v>
      </c>
      <c r="L250" s="203" t="s">
        <v>809</v>
      </c>
    </row>
    <row r="251" spans="1:12" s="201" customFormat="1" ht="15">
      <c r="A251" s="36" t="s">
        <v>808</v>
      </c>
      <c r="B251" s="35" t="s">
        <v>316</v>
      </c>
      <c r="C251" s="36" t="s">
        <v>298</v>
      </c>
      <c r="D251" s="38" t="s">
        <v>196</v>
      </c>
      <c r="E251" s="36" t="s">
        <v>209</v>
      </c>
      <c r="F251" s="36" t="s">
        <v>8</v>
      </c>
      <c r="G251" s="40">
        <v>43080</v>
      </c>
      <c r="H251" s="41">
        <v>0.33333333333333331</v>
      </c>
      <c r="I251" s="40">
        <v>43080</v>
      </c>
      <c r="J251" s="41">
        <v>0.70833333333333337</v>
      </c>
      <c r="K251" s="36" t="s">
        <v>126</v>
      </c>
      <c r="L251" s="203" t="s">
        <v>809</v>
      </c>
    </row>
    <row r="252" spans="1:12" s="201" customFormat="1" ht="15">
      <c r="A252" s="36" t="s">
        <v>808</v>
      </c>
      <c r="B252" s="35" t="s">
        <v>316</v>
      </c>
      <c r="C252" s="36" t="s">
        <v>298</v>
      </c>
      <c r="D252" s="38" t="s">
        <v>196</v>
      </c>
      <c r="E252" s="36" t="s">
        <v>209</v>
      </c>
      <c r="F252" s="36" t="s">
        <v>7</v>
      </c>
      <c r="G252" s="40">
        <v>43081</v>
      </c>
      <c r="H252" s="41">
        <v>0.33333333333333331</v>
      </c>
      <c r="I252" s="40">
        <v>43081</v>
      </c>
      <c r="J252" s="41">
        <v>0.5</v>
      </c>
      <c r="K252" s="36" t="s">
        <v>126</v>
      </c>
      <c r="L252" s="203" t="s">
        <v>809</v>
      </c>
    </row>
    <row r="253" spans="1:12" s="201" customFormat="1" ht="15">
      <c r="A253" s="36" t="s">
        <v>808</v>
      </c>
      <c r="B253" s="35" t="s">
        <v>316</v>
      </c>
      <c r="C253" s="36" t="s">
        <v>298</v>
      </c>
      <c r="D253" s="38" t="s">
        <v>196</v>
      </c>
      <c r="E253" s="36" t="s">
        <v>209</v>
      </c>
      <c r="F253" s="36" t="s">
        <v>34</v>
      </c>
      <c r="G253" s="40">
        <v>43081</v>
      </c>
      <c r="H253" s="41">
        <v>0.54166666666666663</v>
      </c>
      <c r="I253" s="40">
        <v>43082</v>
      </c>
      <c r="J253" s="41">
        <v>0.70833333333333337</v>
      </c>
      <c r="K253" s="36" t="s">
        <v>126</v>
      </c>
      <c r="L253" s="203" t="s">
        <v>809</v>
      </c>
    </row>
    <row r="254" spans="1:12" s="201" customFormat="1" ht="15">
      <c r="A254" s="36" t="s">
        <v>808</v>
      </c>
      <c r="B254" s="35" t="s">
        <v>316</v>
      </c>
      <c r="C254" s="36" t="s">
        <v>298</v>
      </c>
      <c r="D254" s="38" t="s">
        <v>196</v>
      </c>
      <c r="E254" s="36" t="s">
        <v>209</v>
      </c>
      <c r="F254" s="36" t="s">
        <v>10</v>
      </c>
      <c r="G254" s="40">
        <v>43083</v>
      </c>
      <c r="H254" s="41">
        <v>0.33333333333333331</v>
      </c>
      <c r="I254" s="40">
        <v>43083</v>
      </c>
      <c r="J254" s="41">
        <v>0.70833333333333337</v>
      </c>
      <c r="K254" s="36" t="s">
        <v>126</v>
      </c>
      <c r="L254" s="203" t="s">
        <v>809</v>
      </c>
    </row>
    <row r="255" spans="1:12" s="201" customFormat="1" ht="15">
      <c r="A255" s="36" t="s">
        <v>808</v>
      </c>
      <c r="B255" s="35" t="s">
        <v>316</v>
      </c>
      <c r="C255" s="36" t="s">
        <v>298</v>
      </c>
      <c r="D255" s="38" t="s">
        <v>196</v>
      </c>
      <c r="E255" s="36" t="s">
        <v>209</v>
      </c>
      <c r="F255" s="36" t="s">
        <v>14</v>
      </c>
      <c r="G255" s="40">
        <v>43084</v>
      </c>
      <c r="H255" s="41">
        <v>0.33333333333333331</v>
      </c>
      <c r="I255" s="40">
        <v>43084</v>
      </c>
      <c r="J255" s="41">
        <v>0.5</v>
      </c>
      <c r="K255" s="36" t="s">
        <v>126</v>
      </c>
      <c r="L255" s="203" t="s">
        <v>809</v>
      </c>
    </row>
    <row r="256" spans="1:12" s="201" customFormat="1" ht="15">
      <c r="A256" s="36" t="s">
        <v>808</v>
      </c>
      <c r="B256" s="35" t="s">
        <v>316</v>
      </c>
      <c r="C256" s="36" t="s">
        <v>298</v>
      </c>
      <c r="D256" s="38" t="s">
        <v>196</v>
      </c>
      <c r="E256" s="36" t="s">
        <v>209</v>
      </c>
      <c r="F256" s="36" t="s">
        <v>387</v>
      </c>
      <c r="G256" s="40">
        <v>43084</v>
      </c>
      <c r="H256" s="41">
        <v>0.54166666666666663</v>
      </c>
      <c r="I256" s="40">
        <v>43084</v>
      </c>
      <c r="J256" s="41">
        <v>0.70833333333333337</v>
      </c>
      <c r="K256" s="36" t="s">
        <v>126</v>
      </c>
      <c r="L256" s="203" t="s">
        <v>809</v>
      </c>
    </row>
    <row r="257" spans="1:12" s="201" customFormat="1" ht="15" hidden="1">
      <c r="A257" s="36" t="s">
        <v>935</v>
      </c>
      <c r="B257" s="35" t="s">
        <v>300</v>
      </c>
      <c r="C257" s="39" t="s">
        <v>301</v>
      </c>
      <c r="D257" s="38" t="s">
        <v>146</v>
      </c>
      <c r="E257" s="35" t="s">
        <v>147</v>
      </c>
      <c r="F257" s="36" t="s">
        <v>3</v>
      </c>
      <c r="G257" s="40">
        <v>43073</v>
      </c>
      <c r="H257" s="41">
        <v>0.33333333333333331</v>
      </c>
      <c r="I257" s="40">
        <v>43073</v>
      </c>
      <c r="J257" s="41">
        <v>0.70833333333333337</v>
      </c>
      <c r="K257" s="36" t="s">
        <v>123</v>
      </c>
      <c r="L257" s="203" t="s">
        <v>936</v>
      </c>
    </row>
    <row r="258" spans="1:12" s="201" customFormat="1" ht="15" hidden="1">
      <c r="A258" s="36" t="s">
        <v>935</v>
      </c>
      <c r="B258" s="35" t="s">
        <v>300</v>
      </c>
      <c r="C258" s="39" t="s">
        <v>301</v>
      </c>
      <c r="D258" s="38" t="s">
        <v>146</v>
      </c>
      <c r="E258" s="35" t="s">
        <v>147</v>
      </c>
      <c r="F258" s="36" t="s">
        <v>4</v>
      </c>
      <c r="G258" s="40">
        <v>43074</v>
      </c>
      <c r="H258" s="41">
        <v>0.33333333333333331</v>
      </c>
      <c r="I258" s="40">
        <v>43074</v>
      </c>
      <c r="J258" s="41">
        <v>0.5</v>
      </c>
      <c r="K258" s="36" t="s">
        <v>123</v>
      </c>
      <c r="L258" s="203" t="s">
        <v>936</v>
      </c>
    </row>
    <row r="259" spans="1:12" s="201" customFormat="1" ht="15" hidden="1">
      <c r="A259" s="36" t="s">
        <v>935</v>
      </c>
      <c r="B259" s="35" t="s">
        <v>300</v>
      </c>
      <c r="C259" s="39" t="s">
        <v>301</v>
      </c>
      <c r="D259" s="38" t="s">
        <v>146</v>
      </c>
      <c r="E259" s="35" t="s">
        <v>147</v>
      </c>
      <c r="F259" s="36" t="s">
        <v>1053</v>
      </c>
      <c r="G259" s="40">
        <v>43074</v>
      </c>
      <c r="H259" s="41">
        <v>0.54166666666666663</v>
      </c>
      <c r="I259" s="40">
        <v>43075</v>
      </c>
      <c r="J259" s="41">
        <v>0.5</v>
      </c>
      <c r="K259" s="36" t="s">
        <v>123</v>
      </c>
      <c r="L259" s="203" t="s">
        <v>936</v>
      </c>
    </row>
    <row r="260" spans="1:12" s="201" customFormat="1" ht="15" hidden="1">
      <c r="A260" s="36" t="s">
        <v>935</v>
      </c>
      <c r="B260" s="35" t="s">
        <v>300</v>
      </c>
      <c r="C260" s="39" t="s">
        <v>301</v>
      </c>
      <c r="D260" s="38" t="s">
        <v>146</v>
      </c>
      <c r="E260" s="35" t="s">
        <v>147</v>
      </c>
      <c r="F260" s="36" t="s">
        <v>13</v>
      </c>
      <c r="G260" s="40">
        <v>43075</v>
      </c>
      <c r="H260" s="41">
        <v>0.54166666666666663</v>
      </c>
      <c r="I260" s="40">
        <v>43075</v>
      </c>
      <c r="J260" s="41">
        <v>0.70833333333333337</v>
      </c>
      <c r="K260" s="36" t="s">
        <v>123</v>
      </c>
      <c r="L260" s="203" t="s">
        <v>936</v>
      </c>
    </row>
    <row r="261" spans="1:12" s="201" customFormat="1" ht="15" hidden="1">
      <c r="A261" s="36" t="s">
        <v>935</v>
      </c>
      <c r="B261" s="35" t="s">
        <v>300</v>
      </c>
      <c r="C261" s="39" t="s">
        <v>301</v>
      </c>
      <c r="D261" s="38" t="s">
        <v>146</v>
      </c>
      <c r="E261" s="35" t="s">
        <v>147</v>
      </c>
      <c r="F261" s="36" t="s">
        <v>5</v>
      </c>
      <c r="G261" s="40">
        <v>43076</v>
      </c>
      <c r="H261" s="41">
        <v>0.33333333333333331</v>
      </c>
      <c r="I261" s="40">
        <v>43077</v>
      </c>
      <c r="J261" s="41">
        <v>0.5</v>
      </c>
      <c r="K261" s="36" t="s">
        <v>123</v>
      </c>
      <c r="L261" s="203" t="s">
        <v>936</v>
      </c>
    </row>
    <row r="262" spans="1:12" s="201" customFormat="1" ht="15" hidden="1">
      <c r="A262" s="36" t="s">
        <v>935</v>
      </c>
      <c r="B262" s="35" t="s">
        <v>300</v>
      </c>
      <c r="C262" s="39" t="s">
        <v>301</v>
      </c>
      <c r="D262" s="38" t="s">
        <v>146</v>
      </c>
      <c r="E262" s="35" t="s">
        <v>147</v>
      </c>
      <c r="F262" s="36" t="s">
        <v>421</v>
      </c>
      <c r="G262" s="40">
        <v>43077</v>
      </c>
      <c r="H262" s="41">
        <v>0.54166666666666663</v>
      </c>
      <c r="I262" s="40">
        <v>43077</v>
      </c>
      <c r="J262" s="41">
        <v>0.70833333333333337</v>
      </c>
      <c r="K262" s="36" t="s">
        <v>123</v>
      </c>
      <c r="L262" s="203" t="s">
        <v>936</v>
      </c>
    </row>
    <row r="263" spans="1:12" s="201" customFormat="1" ht="15" hidden="1">
      <c r="A263" s="36" t="s">
        <v>935</v>
      </c>
      <c r="B263" s="35" t="s">
        <v>300</v>
      </c>
      <c r="C263" s="39" t="s">
        <v>301</v>
      </c>
      <c r="D263" s="38" t="s">
        <v>146</v>
      </c>
      <c r="E263" s="35" t="s">
        <v>147</v>
      </c>
      <c r="F263" s="36" t="s">
        <v>8</v>
      </c>
      <c r="G263" s="40">
        <v>43080</v>
      </c>
      <c r="H263" s="41">
        <v>0.33333333333333331</v>
      </c>
      <c r="I263" s="40">
        <v>43080</v>
      </c>
      <c r="J263" s="41">
        <v>0.70833333333333337</v>
      </c>
      <c r="K263" s="36" t="s">
        <v>123</v>
      </c>
      <c r="L263" s="203" t="s">
        <v>936</v>
      </c>
    </row>
    <row r="264" spans="1:12" s="201" customFormat="1" ht="15" hidden="1">
      <c r="A264" s="36" t="s">
        <v>935</v>
      </c>
      <c r="B264" s="35" t="s">
        <v>300</v>
      </c>
      <c r="C264" s="39" t="s">
        <v>301</v>
      </c>
      <c r="D264" s="38" t="s">
        <v>146</v>
      </c>
      <c r="E264" s="35" t="s">
        <v>147</v>
      </c>
      <c r="F264" s="36" t="s">
        <v>7</v>
      </c>
      <c r="G264" s="40">
        <v>43081</v>
      </c>
      <c r="H264" s="41">
        <v>0.33333333333333331</v>
      </c>
      <c r="I264" s="40">
        <v>43081</v>
      </c>
      <c r="J264" s="41">
        <v>0.5</v>
      </c>
      <c r="K264" s="36" t="s">
        <v>123</v>
      </c>
      <c r="L264" s="203" t="s">
        <v>936</v>
      </c>
    </row>
    <row r="265" spans="1:12" s="201" customFormat="1" ht="15" hidden="1">
      <c r="A265" s="36" t="s">
        <v>935</v>
      </c>
      <c r="B265" s="35" t="s">
        <v>300</v>
      </c>
      <c r="C265" s="39" t="s">
        <v>301</v>
      </c>
      <c r="D265" s="38" t="s">
        <v>146</v>
      </c>
      <c r="E265" s="35" t="s">
        <v>147</v>
      </c>
      <c r="F265" s="36" t="s">
        <v>34</v>
      </c>
      <c r="G265" s="40">
        <v>43081</v>
      </c>
      <c r="H265" s="41">
        <v>0.54166666666666663</v>
      </c>
      <c r="I265" s="40">
        <v>43082</v>
      </c>
      <c r="J265" s="41">
        <v>0.70833333333333337</v>
      </c>
      <c r="K265" s="36" t="s">
        <v>123</v>
      </c>
      <c r="L265" s="203" t="s">
        <v>936</v>
      </c>
    </row>
    <row r="266" spans="1:12" s="201" customFormat="1" ht="15" hidden="1">
      <c r="A266" s="36" t="s">
        <v>935</v>
      </c>
      <c r="B266" s="35" t="s">
        <v>300</v>
      </c>
      <c r="C266" s="39" t="s">
        <v>301</v>
      </c>
      <c r="D266" s="38" t="s">
        <v>146</v>
      </c>
      <c r="E266" s="35" t="s">
        <v>147</v>
      </c>
      <c r="F266" s="36" t="s">
        <v>10</v>
      </c>
      <c r="G266" s="40">
        <v>43083</v>
      </c>
      <c r="H266" s="41">
        <v>0.33333333333333331</v>
      </c>
      <c r="I266" s="40">
        <v>43083</v>
      </c>
      <c r="J266" s="41">
        <v>0.70833333333333337</v>
      </c>
      <c r="K266" s="36" t="s">
        <v>123</v>
      </c>
      <c r="L266" s="203" t="s">
        <v>936</v>
      </c>
    </row>
    <row r="267" spans="1:12" s="201" customFormat="1" ht="15" hidden="1">
      <c r="A267" s="36" t="s">
        <v>935</v>
      </c>
      <c r="B267" s="35" t="s">
        <v>300</v>
      </c>
      <c r="C267" s="39" t="s">
        <v>301</v>
      </c>
      <c r="D267" s="38" t="s">
        <v>146</v>
      </c>
      <c r="E267" s="35" t="s">
        <v>147</v>
      </c>
      <c r="F267" s="36" t="s">
        <v>14</v>
      </c>
      <c r="G267" s="40">
        <v>43084</v>
      </c>
      <c r="H267" s="41">
        <v>0.33333333333333331</v>
      </c>
      <c r="I267" s="40">
        <v>43084</v>
      </c>
      <c r="J267" s="41">
        <v>0.5</v>
      </c>
      <c r="K267" s="36" t="s">
        <v>123</v>
      </c>
      <c r="L267" s="203" t="s">
        <v>936</v>
      </c>
    </row>
    <row r="268" spans="1:12" s="201" customFormat="1" ht="15" hidden="1">
      <c r="A268" s="36" t="s">
        <v>935</v>
      </c>
      <c r="B268" s="35" t="s">
        <v>300</v>
      </c>
      <c r="C268" s="39" t="s">
        <v>301</v>
      </c>
      <c r="D268" s="38" t="s">
        <v>146</v>
      </c>
      <c r="E268" s="35" t="s">
        <v>147</v>
      </c>
      <c r="F268" s="36" t="s">
        <v>387</v>
      </c>
      <c r="G268" s="40">
        <v>43084</v>
      </c>
      <c r="H268" s="41">
        <v>0.54166666666666663</v>
      </c>
      <c r="I268" s="40">
        <v>43084</v>
      </c>
      <c r="J268" s="41">
        <v>0.70833333333333337</v>
      </c>
      <c r="K268" s="36" t="s">
        <v>123</v>
      </c>
      <c r="L268" s="203" t="s">
        <v>936</v>
      </c>
    </row>
    <row r="269" spans="1:12" s="201" customFormat="1" ht="15" hidden="1">
      <c r="A269" s="36" t="s">
        <v>549</v>
      </c>
      <c r="B269" s="35" t="s">
        <v>297</v>
      </c>
      <c r="C269" s="37" t="s">
        <v>298</v>
      </c>
      <c r="D269" s="38" t="s">
        <v>146</v>
      </c>
      <c r="E269" s="36" t="s">
        <v>158</v>
      </c>
      <c r="F269" s="36" t="s">
        <v>3</v>
      </c>
      <c r="G269" s="40">
        <v>43073</v>
      </c>
      <c r="H269" s="41">
        <v>0.33333333333333331</v>
      </c>
      <c r="I269" s="40">
        <v>43073</v>
      </c>
      <c r="J269" s="41">
        <v>0.70833333333333337</v>
      </c>
      <c r="K269" s="36" t="s">
        <v>123</v>
      </c>
      <c r="L269" s="203" t="s">
        <v>550</v>
      </c>
    </row>
    <row r="270" spans="1:12" s="201" customFormat="1" ht="15" hidden="1">
      <c r="A270" s="36" t="s">
        <v>549</v>
      </c>
      <c r="B270" s="35" t="s">
        <v>297</v>
      </c>
      <c r="C270" s="37" t="s">
        <v>298</v>
      </c>
      <c r="D270" s="38" t="s">
        <v>146</v>
      </c>
      <c r="E270" s="36" t="s">
        <v>158</v>
      </c>
      <c r="F270" s="36" t="s">
        <v>4</v>
      </c>
      <c r="G270" s="40">
        <v>43074</v>
      </c>
      <c r="H270" s="41">
        <v>0.33333333333333331</v>
      </c>
      <c r="I270" s="40">
        <v>43074</v>
      </c>
      <c r="J270" s="41">
        <v>0.5</v>
      </c>
      <c r="K270" s="36" t="s">
        <v>123</v>
      </c>
      <c r="L270" s="203" t="s">
        <v>550</v>
      </c>
    </row>
    <row r="271" spans="1:12" s="201" customFormat="1" ht="15" hidden="1">
      <c r="A271" s="36" t="s">
        <v>549</v>
      </c>
      <c r="B271" s="35" t="s">
        <v>297</v>
      </c>
      <c r="C271" s="37" t="s">
        <v>298</v>
      </c>
      <c r="D271" s="38" t="s">
        <v>146</v>
      </c>
      <c r="E271" s="36" t="s">
        <v>158</v>
      </c>
      <c r="F271" s="36" t="s">
        <v>1053</v>
      </c>
      <c r="G271" s="40">
        <v>43074</v>
      </c>
      <c r="H271" s="41">
        <v>0.54166666666666663</v>
      </c>
      <c r="I271" s="40">
        <v>43075</v>
      </c>
      <c r="J271" s="41">
        <v>0.5</v>
      </c>
      <c r="K271" s="36" t="s">
        <v>123</v>
      </c>
      <c r="L271" s="203" t="s">
        <v>550</v>
      </c>
    </row>
    <row r="272" spans="1:12" s="201" customFormat="1" ht="15" hidden="1">
      <c r="A272" s="36" t="s">
        <v>549</v>
      </c>
      <c r="B272" s="35" t="s">
        <v>297</v>
      </c>
      <c r="C272" s="37" t="s">
        <v>298</v>
      </c>
      <c r="D272" s="38" t="s">
        <v>146</v>
      </c>
      <c r="E272" s="36" t="s">
        <v>158</v>
      </c>
      <c r="F272" s="36" t="s">
        <v>13</v>
      </c>
      <c r="G272" s="40">
        <v>43075</v>
      </c>
      <c r="H272" s="41">
        <v>0.54166666666666663</v>
      </c>
      <c r="I272" s="40">
        <v>43075</v>
      </c>
      <c r="J272" s="41">
        <v>0.70833333333333337</v>
      </c>
      <c r="K272" s="36" t="s">
        <v>123</v>
      </c>
      <c r="L272" s="203" t="s">
        <v>550</v>
      </c>
    </row>
    <row r="273" spans="1:12" s="201" customFormat="1" ht="15" hidden="1">
      <c r="A273" s="36" t="s">
        <v>549</v>
      </c>
      <c r="B273" s="35" t="s">
        <v>297</v>
      </c>
      <c r="C273" s="37" t="s">
        <v>298</v>
      </c>
      <c r="D273" s="38" t="s">
        <v>146</v>
      </c>
      <c r="E273" s="36" t="s">
        <v>158</v>
      </c>
      <c r="F273" s="36" t="s">
        <v>5</v>
      </c>
      <c r="G273" s="40">
        <v>43076</v>
      </c>
      <c r="H273" s="41">
        <v>0.33333333333333331</v>
      </c>
      <c r="I273" s="40">
        <v>43077</v>
      </c>
      <c r="J273" s="41">
        <v>0.5</v>
      </c>
      <c r="K273" s="36" t="s">
        <v>123</v>
      </c>
      <c r="L273" s="203" t="s">
        <v>550</v>
      </c>
    </row>
    <row r="274" spans="1:12" s="201" customFormat="1" ht="15" hidden="1">
      <c r="A274" s="36" t="s">
        <v>549</v>
      </c>
      <c r="B274" s="35" t="s">
        <v>297</v>
      </c>
      <c r="C274" s="37" t="s">
        <v>298</v>
      </c>
      <c r="D274" s="38" t="s">
        <v>146</v>
      </c>
      <c r="E274" s="36" t="s">
        <v>158</v>
      </c>
      <c r="F274" s="36" t="s">
        <v>421</v>
      </c>
      <c r="G274" s="40">
        <v>43077</v>
      </c>
      <c r="H274" s="41">
        <v>0.54166666666666663</v>
      </c>
      <c r="I274" s="40">
        <v>43077</v>
      </c>
      <c r="J274" s="41">
        <v>0.70833333333333337</v>
      </c>
      <c r="K274" s="36" t="s">
        <v>123</v>
      </c>
      <c r="L274" s="203" t="s">
        <v>550</v>
      </c>
    </row>
    <row r="275" spans="1:12" s="201" customFormat="1" ht="15" hidden="1">
      <c r="A275" s="36" t="s">
        <v>549</v>
      </c>
      <c r="B275" s="35" t="s">
        <v>297</v>
      </c>
      <c r="C275" s="37" t="s">
        <v>298</v>
      </c>
      <c r="D275" s="38" t="s">
        <v>146</v>
      </c>
      <c r="E275" s="36" t="s">
        <v>158</v>
      </c>
      <c r="F275" s="36" t="s">
        <v>8</v>
      </c>
      <c r="G275" s="40">
        <v>43080</v>
      </c>
      <c r="H275" s="41">
        <v>0.33333333333333331</v>
      </c>
      <c r="I275" s="40">
        <v>43080</v>
      </c>
      <c r="J275" s="41">
        <v>0.70833333333333337</v>
      </c>
      <c r="K275" s="36" t="s">
        <v>123</v>
      </c>
      <c r="L275" s="203" t="s">
        <v>550</v>
      </c>
    </row>
    <row r="276" spans="1:12" s="201" customFormat="1" ht="15" hidden="1">
      <c r="A276" s="36" t="s">
        <v>549</v>
      </c>
      <c r="B276" s="35" t="s">
        <v>297</v>
      </c>
      <c r="C276" s="37" t="s">
        <v>298</v>
      </c>
      <c r="D276" s="38" t="s">
        <v>146</v>
      </c>
      <c r="E276" s="36" t="s">
        <v>158</v>
      </c>
      <c r="F276" s="36" t="s">
        <v>7</v>
      </c>
      <c r="G276" s="40">
        <v>43081</v>
      </c>
      <c r="H276" s="41">
        <v>0.33333333333333331</v>
      </c>
      <c r="I276" s="40">
        <v>43081</v>
      </c>
      <c r="J276" s="41">
        <v>0.5</v>
      </c>
      <c r="K276" s="36" t="s">
        <v>123</v>
      </c>
      <c r="L276" s="203" t="s">
        <v>550</v>
      </c>
    </row>
    <row r="277" spans="1:12" s="201" customFormat="1" ht="15" hidden="1">
      <c r="A277" s="36" t="s">
        <v>549</v>
      </c>
      <c r="B277" s="35" t="s">
        <v>297</v>
      </c>
      <c r="C277" s="37" t="s">
        <v>298</v>
      </c>
      <c r="D277" s="38" t="s">
        <v>146</v>
      </c>
      <c r="E277" s="36" t="s">
        <v>158</v>
      </c>
      <c r="F277" s="36" t="s">
        <v>34</v>
      </c>
      <c r="G277" s="40">
        <v>43081</v>
      </c>
      <c r="H277" s="41">
        <v>0.54166666666666663</v>
      </c>
      <c r="I277" s="40">
        <v>43082</v>
      </c>
      <c r="J277" s="41">
        <v>0.70833333333333337</v>
      </c>
      <c r="K277" s="36" t="s">
        <v>123</v>
      </c>
      <c r="L277" s="203" t="s">
        <v>550</v>
      </c>
    </row>
    <row r="278" spans="1:12" s="201" customFormat="1" ht="15" hidden="1">
      <c r="A278" s="36" t="s">
        <v>549</v>
      </c>
      <c r="B278" s="35" t="s">
        <v>297</v>
      </c>
      <c r="C278" s="37" t="s">
        <v>298</v>
      </c>
      <c r="D278" s="38" t="s">
        <v>146</v>
      </c>
      <c r="E278" s="36" t="s">
        <v>158</v>
      </c>
      <c r="F278" s="36" t="s">
        <v>10</v>
      </c>
      <c r="G278" s="40">
        <v>43083</v>
      </c>
      <c r="H278" s="41">
        <v>0.33333333333333331</v>
      </c>
      <c r="I278" s="40">
        <v>43083</v>
      </c>
      <c r="J278" s="41">
        <v>0.70833333333333337</v>
      </c>
      <c r="K278" s="36" t="s">
        <v>123</v>
      </c>
      <c r="L278" s="203" t="s">
        <v>550</v>
      </c>
    </row>
    <row r="279" spans="1:12" s="201" customFormat="1" ht="15" hidden="1">
      <c r="A279" s="36" t="s">
        <v>549</v>
      </c>
      <c r="B279" s="35" t="s">
        <v>297</v>
      </c>
      <c r="C279" s="37" t="s">
        <v>298</v>
      </c>
      <c r="D279" s="38" t="s">
        <v>146</v>
      </c>
      <c r="E279" s="36" t="s">
        <v>158</v>
      </c>
      <c r="F279" s="36" t="s">
        <v>14</v>
      </c>
      <c r="G279" s="40">
        <v>43084</v>
      </c>
      <c r="H279" s="41">
        <v>0.33333333333333331</v>
      </c>
      <c r="I279" s="40">
        <v>43084</v>
      </c>
      <c r="J279" s="41">
        <v>0.5</v>
      </c>
      <c r="K279" s="36" t="s">
        <v>123</v>
      </c>
      <c r="L279" s="203" t="s">
        <v>550</v>
      </c>
    </row>
    <row r="280" spans="1:12" s="201" customFormat="1" ht="15" hidden="1">
      <c r="A280" s="36" t="s">
        <v>549</v>
      </c>
      <c r="B280" s="35" t="s">
        <v>297</v>
      </c>
      <c r="C280" s="37" t="s">
        <v>298</v>
      </c>
      <c r="D280" s="38" t="s">
        <v>146</v>
      </c>
      <c r="E280" s="36" t="s">
        <v>158</v>
      </c>
      <c r="F280" s="36" t="s">
        <v>387</v>
      </c>
      <c r="G280" s="40">
        <v>43084</v>
      </c>
      <c r="H280" s="41">
        <v>0.54166666666666663</v>
      </c>
      <c r="I280" s="40">
        <v>43084</v>
      </c>
      <c r="J280" s="41">
        <v>0.70833333333333337</v>
      </c>
      <c r="K280" s="36" t="s">
        <v>123</v>
      </c>
      <c r="L280" s="203" t="s">
        <v>550</v>
      </c>
    </row>
    <row r="281" spans="1:12" s="201" customFormat="1" ht="15" hidden="1">
      <c r="A281" s="36" t="s">
        <v>478</v>
      </c>
      <c r="B281" s="35" t="s">
        <v>293</v>
      </c>
      <c r="C281" s="32" t="s">
        <v>294</v>
      </c>
      <c r="D281" s="38" t="s">
        <v>141</v>
      </c>
      <c r="E281" s="36" t="s">
        <v>142</v>
      </c>
      <c r="F281" s="36" t="s">
        <v>3</v>
      </c>
      <c r="G281" s="40">
        <v>43073</v>
      </c>
      <c r="H281" s="41">
        <v>0.33333333333333331</v>
      </c>
      <c r="I281" s="40">
        <v>43073</v>
      </c>
      <c r="J281" s="41">
        <v>0.70833333333333337</v>
      </c>
      <c r="K281" s="36" t="s">
        <v>126</v>
      </c>
      <c r="L281" s="203" t="s">
        <v>479</v>
      </c>
    </row>
    <row r="282" spans="1:12" s="201" customFormat="1" ht="15" hidden="1">
      <c r="A282" s="36" t="s">
        <v>478</v>
      </c>
      <c r="B282" s="35" t="s">
        <v>293</v>
      </c>
      <c r="C282" s="32" t="s">
        <v>294</v>
      </c>
      <c r="D282" s="38" t="s">
        <v>141</v>
      </c>
      <c r="E282" s="36" t="s">
        <v>142</v>
      </c>
      <c r="F282" s="36" t="s">
        <v>4</v>
      </c>
      <c r="G282" s="40">
        <v>43074</v>
      </c>
      <c r="H282" s="41">
        <v>0.33333333333333331</v>
      </c>
      <c r="I282" s="40">
        <v>43074</v>
      </c>
      <c r="J282" s="41">
        <v>0.5</v>
      </c>
      <c r="K282" s="36" t="s">
        <v>126</v>
      </c>
      <c r="L282" s="203" t="s">
        <v>479</v>
      </c>
    </row>
    <row r="283" spans="1:12" s="201" customFormat="1" ht="15" hidden="1">
      <c r="A283" s="36" t="s">
        <v>478</v>
      </c>
      <c r="B283" s="35" t="s">
        <v>293</v>
      </c>
      <c r="C283" s="32" t="s">
        <v>294</v>
      </c>
      <c r="D283" s="38" t="s">
        <v>141</v>
      </c>
      <c r="E283" s="36" t="s">
        <v>142</v>
      </c>
      <c r="F283" s="36" t="s">
        <v>1053</v>
      </c>
      <c r="G283" s="40">
        <v>43074</v>
      </c>
      <c r="H283" s="41">
        <v>0.54166666666666663</v>
      </c>
      <c r="I283" s="40">
        <v>43075</v>
      </c>
      <c r="J283" s="41">
        <v>0.5</v>
      </c>
      <c r="K283" s="36" t="s">
        <v>126</v>
      </c>
      <c r="L283" s="203" t="s">
        <v>479</v>
      </c>
    </row>
    <row r="284" spans="1:12" s="201" customFormat="1" ht="15" hidden="1">
      <c r="A284" s="36" t="s">
        <v>478</v>
      </c>
      <c r="B284" s="35" t="s">
        <v>293</v>
      </c>
      <c r="C284" s="32" t="s">
        <v>294</v>
      </c>
      <c r="D284" s="38" t="s">
        <v>141</v>
      </c>
      <c r="E284" s="36" t="s">
        <v>142</v>
      </c>
      <c r="F284" s="36" t="s">
        <v>13</v>
      </c>
      <c r="G284" s="40">
        <v>43075</v>
      </c>
      <c r="H284" s="41">
        <v>0.54166666666666663</v>
      </c>
      <c r="I284" s="40">
        <v>43075</v>
      </c>
      <c r="J284" s="41">
        <v>0.70833333333333337</v>
      </c>
      <c r="K284" s="36" t="s">
        <v>126</v>
      </c>
      <c r="L284" s="203" t="s">
        <v>479</v>
      </c>
    </row>
    <row r="285" spans="1:12" s="201" customFormat="1" ht="15" hidden="1">
      <c r="A285" s="36" t="s">
        <v>478</v>
      </c>
      <c r="B285" s="35" t="s">
        <v>293</v>
      </c>
      <c r="C285" s="32" t="s">
        <v>294</v>
      </c>
      <c r="D285" s="38" t="s">
        <v>141</v>
      </c>
      <c r="E285" s="36" t="s">
        <v>142</v>
      </c>
      <c r="F285" s="36" t="s">
        <v>5</v>
      </c>
      <c r="G285" s="40">
        <v>43076</v>
      </c>
      <c r="H285" s="41">
        <v>0.33333333333333331</v>
      </c>
      <c r="I285" s="40">
        <v>43077</v>
      </c>
      <c r="J285" s="41">
        <v>0.5</v>
      </c>
      <c r="K285" s="36" t="s">
        <v>126</v>
      </c>
      <c r="L285" s="203" t="s">
        <v>479</v>
      </c>
    </row>
    <row r="286" spans="1:12" s="201" customFormat="1" ht="15" hidden="1">
      <c r="A286" s="36" t="s">
        <v>478</v>
      </c>
      <c r="B286" s="35" t="s">
        <v>293</v>
      </c>
      <c r="C286" s="32" t="s">
        <v>294</v>
      </c>
      <c r="D286" s="38" t="s">
        <v>141</v>
      </c>
      <c r="E286" s="36" t="s">
        <v>142</v>
      </c>
      <c r="F286" s="36" t="s">
        <v>421</v>
      </c>
      <c r="G286" s="40">
        <v>43077</v>
      </c>
      <c r="H286" s="41">
        <v>0.54166666666666663</v>
      </c>
      <c r="I286" s="40">
        <v>43077</v>
      </c>
      <c r="J286" s="41">
        <v>0.70833333333333337</v>
      </c>
      <c r="K286" s="36" t="s">
        <v>126</v>
      </c>
      <c r="L286" s="203" t="s">
        <v>479</v>
      </c>
    </row>
    <row r="287" spans="1:12" s="201" customFormat="1" ht="15" hidden="1">
      <c r="A287" s="36" t="s">
        <v>478</v>
      </c>
      <c r="B287" s="35" t="s">
        <v>293</v>
      </c>
      <c r="C287" s="32" t="s">
        <v>294</v>
      </c>
      <c r="D287" s="38" t="s">
        <v>141</v>
      </c>
      <c r="E287" s="36" t="s">
        <v>142</v>
      </c>
      <c r="F287" s="36" t="s">
        <v>8</v>
      </c>
      <c r="G287" s="40">
        <v>43080</v>
      </c>
      <c r="H287" s="41">
        <v>0.33333333333333331</v>
      </c>
      <c r="I287" s="40">
        <v>43080</v>
      </c>
      <c r="J287" s="41">
        <v>0.70833333333333337</v>
      </c>
      <c r="K287" s="36" t="s">
        <v>126</v>
      </c>
      <c r="L287" s="203" t="s">
        <v>479</v>
      </c>
    </row>
    <row r="288" spans="1:12" s="201" customFormat="1" ht="15" hidden="1">
      <c r="A288" s="36" t="s">
        <v>478</v>
      </c>
      <c r="B288" s="35" t="s">
        <v>293</v>
      </c>
      <c r="C288" s="32" t="s">
        <v>294</v>
      </c>
      <c r="D288" s="38" t="s">
        <v>141</v>
      </c>
      <c r="E288" s="36" t="s">
        <v>142</v>
      </c>
      <c r="F288" s="36" t="s">
        <v>7</v>
      </c>
      <c r="G288" s="40">
        <v>43081</v>
      </c>
      <c r="H288" s="41">
        <v>0.33333333333333331</v>
      </c>
      <c r="I288" s="40">
        <v>43081</v>
      </c>
      <c r="J288" s="41">
        <v>0.5</v>
      </c>
      <c r="K288" s="36" t="s">
        <v>126</v>
      </c>
      <c r="L288" s="203" t="s">
        <v>479</v>
      </c>
    </row>
    <row r="289" spans="1:12" s="201" customFormat="1" ht="15" hidden="1">
      <c r="A289" s="36" t="s">
        <v>478</v>
      </c>
      <c r="B289" s="35" t="s">
        <v>293</v>
      </c>
      <c r="C289" s="32" t="s">
        <v>294</v>
      </c>
      <c r="D289" s="38" t="s">
        <v>141</v>
      </c>
      <c r="E289" s="36" t="s">
        <v>142</v>
      </c>
      <c r="F289" s="36" t="s">
        <v>34</v>
      </c>
      <c r="G289" s="40">
        <v>43081</v>
      </c>
      <c r="H289" s="41">
        <v>0.54166666666666663</v>
      </c>
      <c r="I289" s="40">
        <v>43082</v>
      </c>
      <c r="J289" s="41">
        <v>0.70833333333333337</v>
      </c>
      <c r="K289" s="36" t="s">
        <v>126</v>
      </c>
      <c r="L289" s="203" t="s">
        <v>479</v>
      </c>
    </row>
    <row r="290" spans="1:12" s="201" customFormat="1" ht="15" hidden="1">
      <c r="A290" s="36" t="s">
        <v>478</v>
      </c>
      <c r="B290" s="35" t="s">
        <v>293</v>
      </c>
      <c r="C290" s="32" t="s">
        <v>294</v>
      </c>
      <c r="D290" s="38" t="s">
        <v>141</v>
      </c>
      <c r="E290" s="36" t="s">
        <v>142</v>
      </c>
      <c r="F290" s="36" t="s">
        <v>10</v>
      </c>
      <c r="G290" s="40">
        <v>43083</v>
      </c>
      <c r="H290" s="41">
        <v>0.33333333333333331</v>
      </c>
      <c r="I290" s="40">
        <v>43083</v>
      </c>
      <c r="J290" s="41">
        <v>0.70833333333333337</v>
      </c>
      <c r="K290" s="36" t="s">
        <v>126</v>
      </c>
      <c r="L290" s="203" t="s">
        <v>479</v>
      </c>
    </row>
    <row r="291" spans="1:12" s="201" customFormat="1" ht="15" hidden="1">
      <c r="A291" s="36" t="s">
        <v>478</v>
      </c>
      <c r="B291" s="35" t="s">
        <v>293</v>
      </c>
      <c r="C291" s="32" t="s">
        <v>294</v>
      </c>
      <c r="D291" s="38" t="s">
        <v>141</v>
      </c>
      <c r="E291" s="36" t="s">
        <v>142</v>
      </c>
      <c r="F291" s="36" t="s">
        <v>14</v>
      </c>
      <c r="G291" s="40">
        <v>43084</v>
      </c>
      <c r="H291" s="41">
        <v>0.33333333333333331</v>
      </c>
      <c r="I291" s="40">
        <v>43084</v>
      </c>
      <c r="J291" s="41">
        <v>0.5</v>
      </c>
      <c r="K291" s="36" t="s">
        <v>126</v>
      </c>
      <c r="L291" s="203" t="s">
        <v>479</v>
      </c>
    </row>
    <row r="292" spans="1:12" s="201" customFormat="1" ht="15" hidden="1">
      <c r="A292" s="36" t="s">
        <v>478</v>
      </c>
      <c r="B292" s="35" t="s">
        <v>293</v>
      </c>
      <c r="C292" s="32" t="s">
        <v>294</v>
      </c>
      <c r="D292" s="38" t="s">
        <v>141</v>
      </c>
      <c r="E292" s="36" t="s">
        <v>142</v>
      </c>
      <c r="F292" s="36" t="s">
        <v>387</v>
      </c>
      <c r="G292" s="40">
        <v>43084</v>
      </c>
      <c r="H292" s="41">
        <v>0.54166666666666663</v>
      </c>
      <c r="I292" s="40">
        <v>43084</v>
      </c>
      <c r="J292" s="41">
        <v>0.70833333333333337</v>
      </c>
      <c r="K292" s="36" t="s">
        <v>126</v>
      </c>
      <c r="L292" s="203" t="s">
        <v>479</v>
      </c>
    </row>
    <row r="293" spans="1:12">
      <c r="B293" s="44"/>
    </row>
  </sheetData>
  <autoFilter ref="A4:L292">
    <filterColumn colId="1">
      <filters>
        <filter val="Muhammad Rafiuddin"/>
      </filters>
    </filterColumn>
  </autoFilter>
  <hyperlinks>
    <hyperlink ref="L42" r:id="rId1"/>
    <hyperlink ref="L43" r:id="rId2"/>
    <hyperlink ref="L44" r:id="rId3"/>
    <hyperlink ref="L45" r:id="rId4"/>
    <hyperlink ref="L46" r:id="rId5"/>
    <hyperlink ref="L47" r:id="rId6"/>
    <hyperlink ref="L48" r:id="rId7"/>
    <hyperlink ref="L49" r:id="rId8"/>
    <hyperlink ref="L50" r:id="rId9"/>
    <hyperlink ref="L51" r:id="rId10"/>
    <hyperlink ref="L52" r:id="rId11"/>
    <hyperlink ref="L64" r:id="rId12" display="mailto:bardianto@trakindo.co.id"/>
    <hyperlink ref="L63" r:id="rId13" display="mailto:bardianto@trakindo.co.id"/>
    <hyperlink ref="L62" r:id="rId14" display="mailto:bardianto@trakindo.co.id"/>
    <hyperlink ref="L61" r:id="rId15" display="mailto:bardianto@trakindo.co.id"/>
    <hyperlink ref="L60" r:id="rId16" display="mailto:bardianto@trakindo.co.id"/>
    <hyperlink ref="L59" r:id="rId17" display="mailto:bardianto@trakindo.co.id"/>
    <hyperlink ref="L58" r:id="rId18" display="mailto:bardianto@trakindo.co.id"/>
    <hyperlink ref="L57" r:id="rId19" display="mailto:bardianto@trakindo.co.id"/>
    <hyperlink ref="L56" r:id="rId20" display="mailto:bardianto@trakindo.co.id"/>
    <hyperlink ref="L55" r:id="rId21" display="mailto:bardianto@trakindo.co.id"/>
    <hyperlink ref="L54" r:id="rId22" display="mailto:bardianto@trakindo.co.id"/>
    <hyperlink ref="L124" r:id="rId23" display="mailto:eka.mellyani@trakindo.co.id"/>
    <hyperlink ref="L123" r:id="rId24" display="mailto:eka.mellyani@trakindo.co.id"/>
    <hyperlink ref="L122" r:id="rId25" display="mailto:eka.mellyani@trakindo.co.id"/>
    <hyperlink ref="L121" r:id="rId26" display="mailto:eka.mellyani@trakindo.co.id"/>
    <hyperlink ref="L120" r:id="rId27" display="mailto:eka.mellyani@trakindo.co.id"/>
    <hyperlink ref="L119" r:id="rId28" display="mailto:eka.mellyani@trakindo.co.id"/>
    <hyperlink ref="L118" r:id="rId29" display="mailto:eka.mellyani@trakindo.co.id"/>
    <hyperlink ref="L117" r:id="rId30" display="mailto:eka.mellyani@trakindo.co.id"/>
    <hyperlink ref="L116" r:id="rId31" display="mailto:eka.mellyani@trakindo.co.id"/>
    <hyperlink ref="L115" r:id="rId32" display="mailto:eka.mellyani@trakindo.co.id"/>
    <hyperlink ref="L114" r:id="rId33" display="mailto:eka.mellyani@trakindo.co.id"/>
    <hyperlink ref="L29" r:id="rId34" display="mailto:asgap.ali@trakindo.co.id"/>
    <hyperlink ref="L30" r:id="rId35" display="mailto:asgap.ali@trakindo.co.id"/>
    <hyperlink ref="L31" r:id="rId36" display="mailto:asgap.ali@trakindo.co.id"/>
    <hyperlink ref="L32" r:id="rId37" display="mailto:asgap.ali@trakindo.co.id"/>
    <hyperlink ref="L33" r:id="rId38" display="mailto:asgap.ali@trakindo.co.id"/>
    <hyperlink ref="L34" r:id="rId39" display="mailto:asgap.ali@trakindo.co.id"/>
    <hyperlink ref="L35" r:id="rId40" display="mailto:asgap.ali@trakindo.co.id"/>
    <hyperlink ref="L36" r:id="rId41" display="mailto:asgap.ali@trakindo.co.id"/>
    <hyperlink ref="L37" r:id="rId42" display="mailto:asgap.ali@trakindo.co.id"/>
    <hyperlink ref="L38" r:id="rId43" display="mailto:asgap.ali@trakindo.co.id"/>
    <hyperlink ref="L39" r:id="rId44" display="mailto:asgap.ali@trakindo.co.id"/>
    <hyperlink ref="L40" r:id="rId45" display="mailto:asgap.ali@trakindo.co.id"/>
    <hyperlink ref="L52:L60" r:id="rId46" display="hary.kristian@trakindo.co.id"/>
    <hyperlink ref="L73:L80" r:id="rId47" display="hendra.mendome@trakindo.co.id"/>
  </hyperlinks>
  <pageMargins left="0.7" right="0.7" top="0.75" bottom="0.75" header="0.3" footer="0.3"/>
  <pageSetup paperSize="9" scale="73" orientation="landscape" r:id="rId48"/>
  <legacyDrawingHF r:id="rId49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15" sqref="A15"/>
    </sheetView>
  </sheetViews>
  <sheetFormatPr defaultRowHeight="15"/>
  <cols>
    <col min="2" max="2" width="21.85546875" bestFit="1" customWidth="1"/>
    <col min="3" max="3" width="36" bestFit="1" customWidth="1"/>
    <col min="4" max="4" width="41.5703125" bestFit="1" customWidth="1"/>
  </cols>
  <sheetData>
    <row r="1" spans="1:4">
      <c r="A1" s="26" t="s">
        <v>381</v>
      </c>
      <c r="B1" s="22" t="s">
        <v>1</v>
      </c>
      <c r="C1" s="22" t="s">
        <v>1096</v>
      </c>
      <c r="D1" s="22" t="s">
        <v>428</v>
      </c>
    </row>
    <row r="2" spans="1:4">
      <c r="A2" s="36" t="s">
        <v>484</v>
      </c>
      <c r="B2" s="35" t="s">
        <v>303</v>
      </c>
      <c r="C2" s="61" t="s">
        <v>1054</v>
      </c>
      <c r="D2" s="61" t="s">
        <v>1075</v>
      </c>
    </row>
    <row r="3" spans="1:4">
      <c r="A3" s="36" t="s">
        <v>890</v>
      </c>
      <c r="B3" s="35" t="s">
        <v>314</v>
      </c>
      <c r="C3" s="61" t="s">
        <v>1055</v>
      </c>
      <c r="D3" s="61" t="s">
        <v>1076</v>
      </c>
    </row>
    <row r="4" spans="1:4">
      <c r="A4" s="36" t="s">
        <v>1030</v>
      </c>
      <c r="B4" s="35" t="s">
        <v>382</v>
      </c>
      <c r="C4" s="61" t="s">
        <v>1056</v>
      </c>
      <c r="D4" s="61" t="s">
        <v>1077</v>
      </c>
    </row>
    <row r="5" spans="1:4">
      <c r="A5" s="36" t="s">
        <v>696</v>
      </c>
      <c r="B5" s="35" t="s">
        <v>305</v>
      </c>
      <c r="C5" s="61" t="s">
        <v>1057</v>
      </c>
      <c r="D5" s="61" t="s">
        <v>1078</v>
      </c>
    </row>
    <row r="6" spans="1:4">
      <c r="A6" s="36" t="s">
        <v>931</v>
      </c>
      <c r="B6" s="35" t="s">
        <v>295</v>
      </c>
      <c r="C6" s="61" t="s">
        <v>1058</v>
      </c>
      <c r="D6" s="61" t="s">
        <v>1079</v>
      </c>
    </row>
    <row r="7" spans="1:4">
      <c r="A7" s="36" t="s">
        <v>617</v>
      </c>
      <c r="B7" s="35" t="s">
        <v>306</v>
      </c>
      <c r="C7" s="61" t="s">
        <v>1059</v>
      </c>
      <c r="D7" s="61" t="s">
        <v>1080</v>
      </c>
    </row>
    <row r="8" spans="1:4">
      <c r="A8" s="36" t="s">
        <v>683</v>
      </c>
      <c r="B8" s="35" t="s">
        <v>317</v>
      </c>
      <c r="C8" s="61" t="s">
        <v>1060</v>
      </c>
      <c r="D8" s="61" t="s">
        <v>1081</v>
      </c>
    </row>
    <row r="9" spans="1:4">
      <c r="A9" s="36" t="s">
        <v>606</v>
      </c>
      <c r="B9" s="35" t="s">
        <v>302</v>
      </c>
      <c r="C9" s="61" t="s">
        <v>1061</v>
      </c>
      <c r="D9" s="61" t="s">
        <v>1082</v>
      </c>
    </row>
    <row r="10" spans="1:4">
      <c r="A10" s="36" t="s">
        <v>986</v>
      </c>
      <c r="B10" s="35" t="s">
        <v>323</v>
      </c>
      <c r="C10" s="61" t="s">
        <v>1062</v>
      </c>
      <c r="D10" s="61" t="s">
        <v>1083</v>
      </c>
    </row>
    <row r="11" spans="1:4">
      <c r="A11" s="36" t="s">
        <v>997</v>
      </c>
      <c r="B11" s="35" t="s">
        <v>299</v>
      </c>
      <c r="C11" s="61" t="s">
        <v>1063</v>
      </c>
      <c r="D11" s="61" t="s">
        <v>1084</v>
      </c>
    </row>
    <row r="12" spans="1:4">
      <c r="A12" s="36" t="s">
        <v>501</v>
      </c>
      <c r="B12" s="35" t="s">
        <v>356</v>
      </c>
      <c r="C12" s="61" t="s">
        <v>1054</v>
      </c>
      <c r="D12" s="61" t="s">
        <v>1075</v>
      </c>
    </row>
    <row r="13" spans="1:4">
      <c r="A13" s="36" t="s">
        <v>776</v>
      </c>
      <c r="B13" s="35" t="s">
        <v>357</v>
      </c>
      <c r="C13" s="61" t="s">
        <v>1064</v>
      </c>
      <c r="D13" s="61" t="s">
        <v>1085</v>
      </c>
    </row>
    <row r="14" spans="1:4">
      <c r="A14" s="36" t="s">
        <v>692</v>
      </c>
      <c r="B14" s="35" t="s">
        <v>310</v>
      </c>
      <c r="C14" s="61" t="s">
        <v>1065</v>
      </c>
      <c r="D14" s="61" t="s">
        <v>1086</v>
      </c>
    </row>
    <row r="15" spans="1:4">
      <c r="A15" s="36">
        <v>23667</v>
      </c>
      <c r="B15" s="35" t="s">
        <v>1097</v>
      </c>
      <c r="C15" s="61" t="s">
        <v>1057</v>
      </c>
      <c r="D15" s="61" t="s">
        <v>1078</v>
      </c>
    </row>
    <row r="16" spans="1:4">
      <c r="A16" s="36">
        <v>22419</v>
      </c>
      <c r="B16" s="35" t="s">
        <v>1103</v>
      </c>
      <c r="C16" s="61" t="s">
        <v>1066</v>
      </c>
      <c r="D16" s="61" t="s">
        <v>1087</v>
      </c>
    </row>
    <row r="17" spans="1:4">
      <c r="A17" s="36" t="s">
        <v>551</v>
      </c>
      <c r="B17" s="35" t="s">
        <v>312</v>
      </c>
      <c r="C17" s="61" t="s">
        <v>1067</v>
      </c>
      <c r="D17" s="61" t="s">
        <v>1088</v>
      </c>
    </row>
    <row r="18" spans="1:4">
      <c r="A18" s="36" t="s">
        <v>592</v>
      </c>
      <c r="B18" s="35" t="s">
        <v>288</v>
      </c>
      <c r="C18" s="61" t="s">
        <v>1068</v>
      </c>
      <c r="D18" s="61" t="s">
        <v>1089</v>
      </c>
    </row>
    <row r="19" spans="1:4">
      <c r="A19" s="36" t="s">
        <v>575</v>
      </c>
      <c r="B19" s="35" t="s">
        <v>290</v>
      </c>
      <c r="C19" s="61" t="s">
        <v>1069</v>
      </c>
      <c r="D19" s="61" t="s">
        <v>1090</v>
      </c>
    </row>
    <row r="20" spans="1:4">
      <c r="A20" s="36" t="s">
        <v>781</v>
      </c>
      <c r="B20" s="35" t="s">
        <v>318</v>
      </c>
      <c r="C20" s="61" t="s">
        <v>1070</v>
      </c>
      <c r="D20" s="61" t="s">
        <v>1091</v>
      </c>
    </row>
    <row r="21" spans="1:4">
      <c r="A21" s="36" t="s">
        <v>615</v>
      </c>
      <c r="B21" s="35" t="s">
        <v>307</v>
      </c>
      <c r="C21" s="61" t="s">
        <v>1071</v>
      </c>
      <c r="D21" s="61" t="s">
        <v>1092</v>
      </c>
    </row>
    <row r="22" spans="1:4">
      <c r="A22" s="36" t="s">
        <v>808</v>
      </c>
      <c r="B22" s="35" t="s">
        <v>316</v>
      </c>
      <c r="C22" s="61" t="s">
        <v>1072</v>
      </c>
      <c r="D22" s="61" t="s">
        <v>1093</v>
      </c>
    </row>
    <row r="23" spans="1:4">
      <c r="A23" s="36" t="s">
        <v>935</v>
      </c>
      <c r="B23" s="35" t="s">
        <v>300</v>
      </c>
      <c r="C23" s="61" t="s">
        <v>1073</v>
      </c>
      <c r="D23" s="61" t="s">
        <v>1094</v>
      </c>
    </row>
    <row r="24" spans="1:4">
      <c r="A24" s="36" t="s">
        <v>549</v>
      </c>
      <c r="B24" s="35" t="s">
        <v>1100</v>
      </c>
      <c r="C24" s="61" t="s">
        <v>1101</v>
      </c>
      <c r="D24" s="61" t="s">
        <v>1102</v>
      </c>
    </row>
    <row r="25" spans="1:4">
      <c r="A25" s="36" t="s">
        <v>478</v>
      </c>
      <c r="B25" s="35" t="s">
        <v>293</v>
      </c>
      <c r="C25" s="61" t="s">
        <v>1074</v>
      </c>
      <c r="D25" s="61" t="s">
        <v>1095</v>
      </c>
    </row>
  </sheetData>
  <hyperlinks>
    <hyperlink ref="D24" r:id="rId1"/>
    <hyperlink ref="D15" r:id="rId2"/>
    <hyperlink ref="D16" r:id="rId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G277"/>
  <sheetViews>
    <sheetView zoomScale="85" zoomScaleNormal="85" workbookViewId="0">
      <selection activeCell="F282" sqref="F282"/>
    </sheetView>
  </sheetViews>
  <sheetFormatPr defaultRowHeight="15"/>
  <cols>
    <col min="2" max="2" width="9" style="58" customWidth="1"/>
    <col min="3" max="3" width="26.140625" bestFit="1" customWidth="1"/>
    <col min="4" max="4" width="48.5703125" customWidth="1"/>
    <col min="5" max="5" width="38.85546875" customWidth="1"/>
    <col min="6" max="6" width="37.28515625" customWidth="1"/>
    <col min="7" max="7" width="36.42578125" style="167" customWidth="1"/>
  </cols>
  <sheetData>
    <row r="1" spans="2:7">
      <c r="B1" s="58" t="s">
        <v>381</v>
      </c>
      <c r="C1" t="s">
        <v>115</v>
      </c>
      <c r="D1" t="s">
        <v>429</v>
      </c>
      <c r="E1" t="s">
        <v>430</v>
      </c>
      <c r="F1" t="s">
        <v>431</v>
      </c>
      <c r="G1" s="167" t="s">
        <v>432</v>
      </c>
    </row>
    <row r="2" spans="2:7">
      <c r="B2" s="59">
        <v>2869</v>
      </c>
      <c r="C2" s="60" t="s">
        <v>201</v>
      </c>
      <c r="D2" s="61" t="s">
        <v>433</v>
      </c>
      <c r="E2" s="60" t="s">
        <v>274</v>
      </c>
      <c r="F2" s="62" t="s">
        <v>434</v>
      </c>
      <c r="G2" s="168">
        <v>62811445380</v>
      </c>
    </row>
    <row r="3" spans="2:7">
      <c r="B3" s="64">
        <v>3723</v>
      </c>
      <c r="C3" s="65" t="s">
        <v>145</v>
      </c>
      <c r="D3" s="66" t="s">
        <v>435</v>
      </c>
      <c r="E3" s="67" t="s">
        <v>164</v>
      </c>
      <c r="F3" s="68" t="s">
        <v>436</v>
      </c>
      <c r="G3" s="169">
        <v>8117528567</v>
      </c>
    </row>
    <row r="4" spans="2:7">
      <c r="B4" s="69">
        <v>3777</v>
      </c>
      <c r="C4" s="61" t="s">
        <v>174</v>
      </c>
      <c r="D4" s="61" t="s">
        <v>435</v>
      </c>
      <c r="E4" s="65" t="s">
        <v>363</v>
      </c>
      <c r="F4" s="70"/>
      <c r="G4" s="125"/>
    </row>
    <row r="5" spans="2:7">
      <c r="B5" s="71">
        <v>3903</v>
      </c>
      <c r="C5" s="65" t="s">
        <v>128</v>
      </c>
      <c r="D5" s="61" t="s">
        <v>435</v>
      </c>
      <c r="E5" s="65" t="s">
        <v>137</v>
      </c>
      <c r="F5" s="72" t="s">
        <v>437</v>
      </c>
      <c r="G5" s="170">
        <v>8114903006</v>
      </c>
    </row>
    <row r="6" spans="2:7">
      <c r="B6" s="73">
        <v>4153</v>
      </c>
      <c r="C6" s="61" t="s">
        <v>396</v>
      </c>
      <c r="D6" s="74" t="s">
        <v>438</v>
      </c>
      <c r="E6" s="74" t="s">
        <v>245</v>
      </c>
      <c r="F6" s="75"/>
      <c r="G6" s="171"/>
    </row>
    <row r="7" spans="2:7">
      <c r="B7" s="76">
        <v>6644</v>
      </c>
      <c r="C7" s="61" t="s">
        <v>396</v>
      </c>
      <c r="D7" s="60" t="s">
        <v>392</v>
      </c>
      <c r="E7" s="60" t="s">
        <v>439</v>
      </c>
      <c r="F7" s="62"/>
      <c r="G7" s="168"/>
    </row>
    <row r="8" spans="2:7">
      <c r="B8" s="59">
        <v>7443</v>
      </c>
      <c r="C8" s="61" t="s">
        <v>211</v>
      </c>
      <c r="D8" s="60" t="s">
        <v>440</v>
      </c>
      <c r="E8" s="60" t="s">
        <v>277</v>
      </c>
      <c r="F8" s="62" t="s">
        <v>441</v>
      </c>
      <c r="G8" s="168" t="s">
        <v>442</v>
      </c>
    </row>
    <row r="9" spans="2:7">
      <c r="B9" s="76">
        <v>10137</v>
      </c>
      <c r="C9" s="65" t="s">
        <v>179</v>
      </c>
      <c r="D9" s="61" t="s">
        <v>435</v>
      </c>
      <c r="E9" s="32" t="s">
        <v>148</v>
      </c>
      <c r="F9" s="77"/>
      <c r="G9" s="172"/>
    </row>
    <row r="10" spans="2:7">
      <c r="B10" s="76">
        <v>11241</v>
      </c>
      <c r="C10" s="65" t="s">
        <v>396</v>
      </c>
      <c r="D10" s="61" t="s">
        <v>435</v>
      </c>
      <c r="E10" s="61" t="s">
        <v>159</v>
      </c>
      <c r="F10" s="78" t="s">
        <v>443</v>
      </c>
      <c r="G10" s="173"/>
    </row>
    <row r="11" spans="2:7">
      <c r="B11" s="59">
        <v>11556</v>
      </c>
      <c r="C11" s="60" t="s">
        <v>209</v>
      </c>
      <c r="D11" s="61" t="s">
        <v>433</v>
      </c>
      <c r="E11" s="60" t="s">
        <v>275</v>
      </c>
      <c r="F11" s="62" t="s">
        <v>444</v>
      </c>
      <c r="G11" s="168">
        <v>62811425060</v>
      </c>
    </row>
    <row r="12" spans="2:7">
      <c r="B12" s="59">
        <v>12072</v>
      </c>
      <c r="C12" s="60" t="s">
        <v>197</v>
      </c>
      <c r="D12" s="61" t="s">
        <v>433</v>
      </c>
      <c r="E12" s="60" t="s">
        <v>260</v>
      </c>
      <c r="F12" s="62" t="s">
        <v>445</v>
      </c>
      <c r="G12" s="168">
        <v>628114303338</v>
      </c>
    </row>
    <row r="13" spans="2:7">
      <c r="B13" s="76">
        <v>12143</v>
      </c>
      <c r="C13" s="65" t="s">
        <v>396</v>
      </c>
      <c r="D13" s="61" t="s">
        <v>435</v>
      </c>
      <c r="E13" s="61" t="s">
        <v>446</v>
      </c>
      <c r="F13" s="78" t="s">
        <v>447</v>
      </c>
      <c r="G13" s="173"/>
    </row>
    <row r="14" spans="2:7">
      <c r="B14" s="64">
        <v>13478</v>
      </c>
      <c r="C14" s="65" t="s">
        <v>166</v>
      </c>
      <c r="D14" s="66" t="s">
        <v>435</v>
      </c>
      <c r="E14" s="67" t="s">
        <v>165</v>
      </c>
      <c r="F14" s="68" t="s">
        <v>448</v>
      </c>
      <c r="G14" s="169">
        <v>81398839348</v>
      </c>
    </row>
    <row r="15" spans="2:7">
      <c r="B15" s="71">
        <v>13824</v>
      </c>
      <c r="C15" s="65" t="s">
        <v>122</v>
      </c>
      <c r="D15" s="61" t="s">
        <v>435</v>
      </c>
      <c r="E15" s="65" t="s">
        <v>425</v>
      </c>
      <c r="F15" s="72" t="s">
        <v>449</v>
      </c>
      <c r="G15" s="174">
        <v>811493977</v>
      </c>
    </row>
    <row r="16" spans="2:7">
      <c r="B16" s="79">
        <v>15612</v>
      </c>
      <c r="C16" s="65" t="s">
        <v>145</v>
      </c>
      <c r="D16" s="66" t="s">
        <v>438</v>
      </c>
      <c r="E16" s="80" t="s">
        <v>265</v>
      </c>
      <c r="F16" s="81" t="s">
        <v>450</v>
      </c>
      <c r="G16" s="175">
        <v>8117098282</v>
      </c>
    </row>
    <row r="17" spans="2:7">
      <c r="B17" s="82">
        <v>23129</v>
      </c>
      <c r="C17" s="65" t="s">
        <v>378</v>
      </c>
      <c r="D17" s="61" t="s">
        <v>451</v>
      </c>
      <c r="E17" s="65" t="s">
        <v>218</v>
      </c>
      <c r="F17" s="83"/>
      <c r="G17" s="124"/>
    </row>
    <row r="18" spans="2:7">
      <c r="B18" s="84">
        <v>26190</v>
      </c>
      <c r="C18" s="65" t="s">
        <v>168</v>
      </c>
      <c r="D18" s="66" t="s">
        <v>451</v>
      </c>
      <c r="E18" s="67" t="s">
        <v>218</v>
      </c>
      <c r="F18" s="68" t="s">
        <v>452</v>
      </c>
      <c r="G18" s="169">
        <v>81269429068</v>
      </c>
    </row>
    <row r="19" spans="2:7">
      <c r="B19" s="85">
        <v>26457</v>
      </c>
      <c r="C19" s="65" t="s">
        <v>383</v>
      </c>
      <c r="D19" s="61" t="s">
        <v>40</v>
      </c>
      <c r="E19" s="86" t="s">
        <v>308</v>
      </c>
      <c r="F19" s="75" t="s">
        <v>453</v>
      </c>
      <c r="G19" s="176">
        <v>818613632</v>
      </c>
    </row>
    <row r="20" spans="2:7">
      <c r="B20" s="59">
        <v>27114</v>
      </c>
      <c r="C20" s="61" t="s">
        <v>142</v>
      </c>
      <c r="D20" s="87" t="s">
        <v>433</v>
      </c>
      <c r="E20" s="88" t="s">
        <v>259</v>
      </c>
      <c r="F20" s="62" t="s">
        <v>454</v>
      </c>
      <c r="G20" s="177">
        <v>62811737270</v>
      </c>
    </row>
    <row r="21" spans="2:7">
      <c r="B21" s="69">
        <v>28321</v>
      </c>
      <c r="C21" s="65" t="s">
        <v>197</v>
      </c>
      <c r="D21" s="60" t="s">
        <v>435</v>
      </c>
      <c r="E21" s="65" t="s">
        <v>203</v>
      </c>
      <c r="F21" s="60"/>
      <c r="G21" s="168"/>
    </row>
    <row r="22" spans="2:7">
      <c r="B22" s="59">
        <v>29282</v>
      </c>
      <c r="C22" s="60" t="s">
        <v>205</v>
      </c>
      <c r="D22" s="61" t="s">
        <v>433</v>
      </c>
      <c r="E22" s="60" t="s">
        <v>260</v>
      </c>
      <c r="F22" s="62" t="s">
        <v>455</v>
      </c>
      <c r="G22" s="168">
        <v>6285242712430</v>
      </c>
    </row>
    <row r="23" spans="2:7">
      <c r="B23" s="90">
        <v>30304</v>
      </c>
      <c r="C23" s="33" t="s">
        <v>145</v>
      </c>
      <c r="D23" s="32" t="s">
        <v>456</v>
      </c>
      <c r="E23" s="33" t="s">
        <v>193</v>
      </c>
      <c r="F23" s="61"/>
      <c r="G23" s="178"/>
    </row>
    <row r="24" spans="2:7">
      <c r="B24" s="91">
        <v>32129</v>
      </c>
      <c r="C24" s="65" t="s">
        <v>192</v>
      </c>
      <c r="D24" s="61" t="s">
        <v>457</v>
      </c>
      <c r="E24" s="65" t="s">
        <v>221</v>
      </c>
      <c r="F24" s="92" t="s">
        <v>458</v>
      </c>
      <c r="G24" s="173">
        <v>8121068911</v>
      </c>
    </row>
    <row r="25" spans="2:7">
      <c r="B25" s="93">
        <v>33745</v>
      </c>
      <c r="C25" s="65" t="s">
        <v>183</v>
      </c>
      <c r="D25" s="61" t="s">
        <v>459</v>
      </c>
      <c r="E25" s="61" t="s">
        <v>260</v>
      </c>
      <c r="F25" s="72" t="s">
        <v>460</v>
      </c>
      <c r="G25" s="179" t="s">
        <v>1047</v>
      </c>
    </row>
    <row r="26" spans="2:7">
      <c r="B26" s="76">
        <v>39974</v>
      </c>
      <c r="C26" s="94" t="s">
        <v>396</v>
      </c>
      <c r="D26" s="61" t="s">
        <v>435</v>
      </c>
      <c r="E26" s="95" t="s">
        <v>461</v>
      </c>
      <c r="F26" s="96" t="s">
        <v>462</v>
      </c>
      <c r="G26" s="180"/>
    </row>
    <row r="27" spans="2:7">
      <c r="B27" s="98" t="s">
        <v>463</v>
      </c>
      <c r="C27" s="33" t="s">
        <v>188</v>
      </c>
      <c r="D27" s="61" t="s">
        <v>435</v>
      </c>
      <c r="E27" s="38" t="s">
        <v>193</v>
      </c>
      <c r="F27" s="61"/>
      <c r="G27" s="179"/>
    </row>
    <row r="28" spans="2:7">
      <c r="B28" s="91" t="s">
        <v>464</v>
      </c>
      <c r="C28" s="61" t="s">
        <v>181</v>
      </c>
      <c r="D28" s="61" t="s">
        <v>457</v>
      </c>
      <c r="E28" s="87" t="s">
        <v>229</v>
      </c>
      <c r="F28" s="78" t="s">
        <v>465</v>
      </c>
      <c r="G28" s="181">
        <v>628125610169</v>
      </c>
    </row>
    <row r="29" spans="2:7">
      <c r="B29" s="91" t="s">
        <v>466</v>
      </c>
      <c r="C29" s="95" t="s">
        <v>396</v>
      </c>
      <c r="D29" s="61" t="s">
        <v>40</v>
      </c>
      <c r="E29" s="95" t="s">
        <v>320</v>
      </c>
      <c r="F29" s="95" t="s">
        <v>467</v>
      </c>
      <c r="G29" s="173">
        <v>81282845382</v>
      </c>
    </row>
    <row r="30" spans="2:7">
      <c r="B30" s="99" t="s">
        <v>468</v>
      </c>
      <c r="C30" s="61" t="s">
        <v>122</v>
      </c>
      <c r="D30" s="61" t="s">
        <v>451</v>
      </c>
      <c r="E30" s="61" t="s">
        <v>235</v>
      </c>
      <c r="F30" s="72" t="s">
        <v>469</v>
      </c>
      <c r="G30" s="179">
        <v>81240266515</v>
      </c>
    </row>
    <row r="31" spans="2:7">
      <c r="B31" s="100" t="s">
        <v>470</v>
      </c>
      <c r="C31" s="61" t="s">
        <v>142</v>
      </c>
      <c r="D31" s="86" t="s">
        <v>190</v>
      </c>
      <c r="E31" s="101" t="s">
        <v>140</v>
      </c>
      <c r="F31" s="75" t="s">
        <v>471</v>
      </c>
      <c r="G31" s="182" t="s">
        <v>472</v>
      </c>
    </row>
    <row r="32" spans="2:7">
      <c r="B32" s="91" t="s">
        <v>473</v>
      </c>
      <c r="C32" s="61" t="s">
        <v>192</v>
      </c>
      <c r="D32" s="61" t="s">
        <v>457</v>
      </c>
      <c r="E32" s="65" t="s">
        <v>239</v>
      </c>
      <c r="F32" s="65" t="s">
        <v>474</v>
      </c>
      <c r="G32" s="173">
        <v>8125433111</v>
      </c>
    </row>
    <row r="33" spans="2:7">
      <c r="B33" s="71" t="s">
        <v>475</v>
      </c>
      <c r="C33" s="61" t="s">
        <v>122</v>
      </c>
      <c r="D33" s="61" t="s">
        <v>435</v>
      </c>
      <c r="E33" s="61" t="s">
        <v>120</v>
      </c>
      <c r="F33" s="72" t="s">
        <v>476</v>
      </c>
      <c r="G33" s="183" t="s">
        <v>477</v>
      </c>
    </row>
    <row r="34" spans="2:7">
      <c r="B34" s="102" t="s">
        <v>478</v>
      </c>
      <c r="C34" s="61" t="s">
        <v>142</v>
      </c>
      <c r="D34" s="103" t="s">
        <v>40</v>
      </c>
      <c r="E34" s="89" t="s">
        <v>294</v>
      </c>
      <c r="F34" s="77" t="s">
        <v>479</v>
      </c>
      <c r="G34" s="104" t="s">
        <v>480</v>
      </c>
    </row>
    <row r="35" spans="2:7">
      <c r="B35" s="71" t="s">
        <v>481</v>
      </c>
      <c r="C35" s="61" t="s">
        <v>134</v>
      </c>
      <c r="D35" s="61" t="s">
        <v>435</v>
      </c>
      <c r="E35" s="61" t="s">
        <v>136</v>
      </c>
      <c r="F35" s="72" t="s">
        <v>482</v>
      </c>
      <c r="G35" s="183" t="s">
        <v>483</v>
      </c>
    </row>
    <row r="36" spans="2:7">
      <c r="B36" s="105" t="s">
        <v>484</v>
      </c>
      <c r="C36" s="61" t="s">
        <v>145</v>
      </c>
      <c r="D36" s="106" t="s">
        <v>40</v>
      </c>
      <c r="E36" s="106" t="s">
        <v>304</v>
      </c>
      <c r="F36" s="42" t="s">
        <v>485</v>
      </c>
      <c r="G36" s="184">
        <v>8116650072</v>
      </c>
    </row>
    <row r="37" spans="2:7">
      <c r="B37" s="91" t="s">
        <v>486</v>
      </c>
      <c r="C37" s="61" t="s">
        <v>396</v>
      </c>
      <c r="D37" s="60" t="s">
        <v>487</v>
      </c>
      <c r="E37" s="61" t="s">
        <v>249</v>
      </c>
      <c r="F37" s="72" t="s">
        <v>488</v>
      </c>
      <c r="G37" s="173"/>
    </row>
    <row r="38" spans="2:7">
      <c r="B38" s="71" t="s">
        <v>489</v>
      </c>
      <c r="C38" s="61" t="s">
        <v>134</v>
      </c>
      <c r="D38" s="61" t="s">
        <v>438</v>
      </c>
      <c r="E38" s="61" t="s">
        <v>225</v>
      </c>
      <c r="F38" s="72" t="s">
        <v>490</v>
      </c>
      <c r="G38" s="183" t="s">
        <v>491</v>
      </c>
    </row>
    <row r="39" spans="2:7">
      <c r="B39" s="69" t="s">
        <v>492</v>
      </c>
      <c r="C39" s="61" t="s">
        <v>179</v>
      </c>
      <c r="D39" s="61" t="s">
        <v>435</v>
      </c>
      <c r="E39" s="32" t="s">
        <v>152</v>
      </c>
      <c r="F39" s="70" t="s">
        <v>493</v>
      </c>
      <c r="G39" s="172">
        <v>6281251222289</v>
      </c>
    </row>
    <row r="40" spans="2:7">
      <c r="B40" s="99" t="s">
        <v>494</v>
      </c>
      <c r="C40" s="61" t="s">
        <v>188</v>
      </c>
      <c r="D40" s="61" t="s">
        <v>438</v>
      </c>
      <c r="E40" s="61" t="s">
        <v>271</v>
      </c>
      <c r="F40" s="72" t="s">
        <v>495</v>
      </c>
      <c r="G40" s="179">
        <v>8118450832</v>
      </c>
    </row>
    <row r="41" spans="2:7">
      <c r="B41" s="69" t="s">
        <v>496</v>
      </c>
      <c r="C41" s="60" t="s">
        <v>213</v>
      </c>
      <c r="D41" s="60" t="s">
        <v>435</v>
      </c>
      <c r="E41" s="60" t="s">
        <v>214</v>
      </c>
      <c r="F41" s="60" t="s">
        <v>497</v>
      </c>
      <c r="G41" s="168">
        <v>8123757456</v>
      </c>
    </row>
    <row r="42" spans="2:7">
      <c r="B42" s="71" t="s">
        <v>498</v>
      </c>
      <c r="C42" s="61" t="s">
        <v>122</v>
      </c>
      <c r="D42" s="61" t="s">
        <v>435</v>
      </c>
      <c r="E42" s="61" t="s">
        <v>132</v>
      </c>
      <c r="F42" s="72" t="s">
        <v>499</v>
      </c>
      <c r="G42" s="183" t="s">
        <v>500</v>
      </c>
    </row>
    <row r="43" spans="2:7">
      <c r="B43" s="107" t="s">
        <v>501</v>
      </c>
      <c r="C43" s="61" t="s">
        <v>145</v>
      </c>
      <c r="D43" s="66" t="s">
        <v>40</v>
      </c>
      <c r="E43" s="108" t="s">
        <v>291</v>
      </c>
      <c r="F43" s="109" t="s">
        <v>502</v>
      </c>
      <c r="G43" s="175">
        <v>8126339767</v>
      </c>
    </row>
    <row r="44" spans="2:7">
      <c r="B44" s="69" t="s">
        <v>503</v>
      </c>
      <c r="C44" s="61" t="s">
        <v>176</v>
      </c>
      <c r="D44" s="61" t="s">
        <v>435</v>
      </c>
      <c r="E44" s="32" t="s">
        <v>124</v>
      </c>
      <c r="F44" s="70" t="s">
        <v>504</v>
      </c>
      <c r="G44" s="125">
        <v>628115060917</v>
      </c>
    </row>
    <row r="45" spans="2:7">
      <c r="B45" s="69" t="s">
        <v>505</v>
      </c>
      <c r="C45" s="61" t="s">
        <v>179</v>
      </c>
      <c r="D45" s="61" t="s">
        <v>435</v>
      </c>
      <c r="E45" s="32" t="s">
        <v>180</v>
      </c>
      <c r="F45" s="77" t="s">
        <v>506</v>
      </c>
      <c r="G45" s="172">
        <v>62811413611</v>
      </c>
    </row>
    <row r="46" spans="2:7">
      <c r="B46" s="69" t="s">
        <v>507</v>
      </c>
      <c r="C46" s="60" t="s">
        <v>197</v>
      </c>
      <c r="D46" s="60" t="s">
        <v>435</v>
      </c>
      <c r="E46" s="60" t="s">
        <v>195</v>
      </c>
      <c r="F46" s="60" t="s">
        <v>508</v>
      </c>
      <c r="G46" s="168">
        <v>8124758288</v>
      </c>
    </row>
    <row r="47" spans="2:7">
      <c r="B47" s="71" t="s">
        <v>509</v>
      </c>
      <c r="C47" s="61" t="s">
        <v>130</v>
      </c>
      <c r="D47" s="61" t="s">
        <v>435</v>
      </c>
      <c r="E47" s="61" t="s">
        <v>124</v>
      </c>
      <c r="F47" s="72" t="s">
        <v>510</v>
      </c>
      <c r="G47" s="183" t="s">
        <v>511</v>
      </c>
    </row>
    <row r="48" spans="2:7">
      <c r="B48" s="91" t="s">
        <v>512</v>
      </c>
      <c r="C48" s="61" t="s">
        <v>158</v>
      </c>
      <c r="D48" s="61" t="s">
        <v>435</v>
      </c>
      <c r="E48" s="65" t="s">
        <v>161</v>
      </c>
      <c r="F48" s="65" t="s">
        <v>513</v>
      </c>
      <c r="G48" s="173">
        <f>62-811-5730-353</f>
        <v>-6832</v>
      </c>
    </row>
    <row r="49" spans="2:7">
      <c r="B49" s="84" t="s">
        <v>514</v>
      </c>
      <c r="C49" s="61" t="s">
        <v>166</v>
      </c>
      <c r="D49" s="66" t="s">
        <v>457</v>
      </c>
      <c r="E49" s="67" t="s">
        <v>221</v>
      </c>
      <c r="F49" s="68" t="s">
        <v>515</v>
      </c>
      <c r="G49" s="185" t="s">
        <v>1048</v>
      </c>
    </row>
    <row r="50" spans="2:7">
      <c r="B50" s="110" t="s">
        <v>516</v>
      </c>
      <c r="C50" s="61" t="s">
        <v>145</v>
      </c>
      <c r="D50" s="53" t="s">
        <v>433</v>
      </c>
      <c r="E50" s="53" t="s">
        <v>266</v>
      </c>
      <c r="F50" s="111" t="s">
        <v>517</v>
      </c>
      <c r="G50" s="186">
        <v>8117591017</v>
      </c>
    </row>
    <row r="51" spans="2:7">
      <c r="B51" s="112" t="s">
        <v>518</v>
      </c>
      <c r="C51" s="61" t="s">
        <v>213</v>
      </c>
      <c r="D51" s="60" t="s">
        <v>435</v>
      </c>
      <c r="E51" s="60" t="s">
        <v>195</v>
      </c>
      <c r="F51" s="62" t="s">
        <v>519</v>
      </c>
      <c r="G51" s="187">
        <v>81237623605</v>
      </c>
    </row>
    <row r="52" spans="2:7">
      <c r="B52" s="91" t="s">
        <v>520</v>
      </c>
      <c r="C52" s="61" t="s">
        <v>396</v>
      </c>
      <c r="D52" s="61" t="s">
        <v>40</v>
      </c>
      <c r="E52" s="61" t="s">
        <v>321</v>
      </c>
      <c r="F52" s="61" t="s">
        <v>521</v>
      </c>
      <c r="G52" s="173">
        <v>85717263059</v>
      </c>
    </row>
    <row r="53" spans="2:7">
      <c r="B53" s="71" t="s">
        <v>522</v>
      </c>
      <c r="C53" s="61" t="s">
        <v>122</v>
      </c>
      <c r="D53" s="61" t="s">
        <v>435</v>
      </c>
      <c r="E53" s="61" t="s">
        <v>125</v>
      </c>
      <c r="F53" s="72" t="s">
        <v>523</v>
      </c>
      <c r="G53" s="174">
        <v>8124073092</v>
      </c>
    </row>
    <row r="54" spans="2:7">
      <c r="B54" s="99" t="s">
        <v>524</v>
      </c>
      <c r="C54" s="61" t="s">
        <v>188</v>
      </c>
      <c r="D54" s="61" t="s">
        <v>435</v>
      </c>
      <c r="E54" s="61" t="s">
        <v>366</v>
      </c>
      <c r="F54" s="72" t="s">
        <v>525</v>
      </c>
      <c r="G54" s="179">
        <v>81353401405</v>
      </c>
    </row>
    <row r="55" spans="2:7">
      <c r="B55" s="69" t="s">
        <v>526</v>
      </c>
      <c r="C55" s="60" t="s">
        <v>174</v>
      </c>
      <c r="D55" s="60" t="s">
        <v>457</v>
      </c>
      <c r="E55" s="88" t="s">
        <v>229</v>
      </c>
      <c r="F55" s="113" t="s">
        <v>527</v>
      </c>
      <c r="G55" s="172">
        <v>628115406209</v>
      </c>
    </row>
    <row r="56" spans="2:7">
      <c r="B56" s="82" t="s">
        <v>528</v>
      </c>
      <c r="C56" s="61" t="s">
        <v>213</v>
      </c>
      <c r="D56" s="61" t="s">
        <v>459</v>
      </c>
      <c r="E56" s="61" t="s">
        <v>286</v>
      </c>
      <c r="F56" s="114" t="s">
        <v>529</v>
      </c>
      <c r="G56" s="187">
        <v>8123759970</v>
      </c>
    </row>
    <row r="57" spans="2:7">
      <c r="B57" s="71" t="s">
        <v>530</v>
      </c>
      <c r="C57" s="61" t="s">
        <v>128</v>
      </c>
      <c r="D57" s="61" t="s">
        <v>435</v>
      </c>
      <c r="E57" s="61" t="s">
        <v>125</v>
      </c>
      <c r="F57" s="72" t="s">
        <v>531</v>
      </c>
      <c r="G57" s="183">
        <v>5462225</v>
      </c>
    </row>
    <row r="58" spans="2:7">
      <c r="B58" s="91" t="s">
        <v>532</v>
      </c>
      <c r="C58" s="61" t="s">
        <v>396</v>
      </c>
      <c r="D58" s="60" t="s">
        <v>487</v>
      </c>
      <c r="E58" s="61" t="s">
        <v>247</v>
      </c>
      <c r="F58" s="72" t="s">
        <v>533</v>
      </c>
      <c r="G58" s="173"/>
    </row>
    <row r="59" spans="2:7">
      <c r="B59" s="91" t="s">
        <v>534</v>
      </c>
      <c r="C59" s="61" t="s">
        <v>201</v>
      </c>
      <c r="D59" s="61" t="s">
        <v>451</v>
      </c>
      <c r="E59" s="61" t="s">
        <v>246</v>
      </c>
      <c r="F59" s="61" t="s">
        <v>535</v>
      </c>
      <c r="G59" s="173">
        <v>81313112079</v>
      </c>
    </row>
    <row r="60" spans="2:7">
      <c r="B60" s="71" t="s">
        <v>536</v>
      </c>
      <c r="C60" s="61" t="s">
        <v>128</v>
      </c>
      <c r="D60" s="61" t="s">
        <v>435</v>
      </c>
      <c r="E60" s="61" t="s">
        <v>136</v>
      </c>
      <c r="F60" s="72" t="s">
        <v>537</v>
      </c>
      <c r="G60" s="183" t="s">
        <v>538</v>
      </c>
    </row>
    <row r="61" spans="2:7">
      <c r="B61" s="69" t="s">
        <v>539</v>
      </c>
      <c r="C61" s="60" t="s">
        <v>202</v>
      </c>
      <c r="D61" s="60" t="s">
        <v>435</v>
      </c>
      <c r="E61" s="60" t="s">
        <v>198</v>
      </c>
      <c r="F61" s="60" t="s">
        <v>540</v>
      </c>
      <c r="G61" s="168">
        <v>8113677503</v>
      </c>
    </row>
    <row r="62" spans="2:7">
      <c r="B62" s="91" t="s">
        <v>541</v>
      </c>
      <c r="C62" s="61" t="s">
        <v>192</v>
      </c>
      <c r="D62" s="61" t="s">
        <v>451</v>
      </c>
      <c r="E62" s="65" t="s">
        <v>241</v>
      </c>
      <c r="F62" s="65" t="s">
        <v>542</v>
      </c>
      <c r="G62" s="173" t="s">
        <v>543</v>
      </c>
    </row>
    <row r="63" spans="2:7">
      <c r="B63" s="115" t="s">
        <v>544</v>
      </c>
      <c r="C63" s="61" t="s">
        <v>142</v>
      </c>
      <c r="D63" s="116" t="s">
        <v>190</v>
      </c>
      <c r="E63" s="117" t="s">
        <v>136</v>
      </c>
      <c r="F63" s="118" t="s">
        <v>545</v>
      </c>
      <c r="G63" s="119" t="s">
        <v>546</v>
      </c>
    </row>
    <row r="64" spans="2:7">
      <c r="B64" s="84" t="s">
        <v>547</v>
      </c>
      <c r="C64" s="61" t="s">
        <v>169</v>
      </c>
      <c r="D64" s="66" t="s">
        <v>457</v>
      </c>
      <c r="E64" s="67" t="s">
        <v>221</v>
      </c>
      <c r="F64" s="120" t="s">
        <v>548</v>
      </c>
      <c r="G64" s="185"/>
    </row>
    <row r="65" spans="2:7">
      <c r="B65" s="91" t="s">
        <v>549</v>
      </c>
      <c r="C65" s="61" t="s">
        <v>158</v>
      </c>
      <c r="D65" s="61" t="s">
        <v>40</v>
      </c>
      <c r="E65" s="65" t="s">
        <v>298</v>
      </c>
      <c r="F65" s="78" t="s">
        <v>550</v>
      </c>
      <c r="G65" s="173">
        <f>62-852-4599-7170</f>
        <v>-12559</v>
      </c>
    </row>
    <row r="66" spans="2:7">
      <c r="B66" s="112" t="s">
        <v>551</v>
      </c>
      <c r="C66" s="121" t="s">
        <v>197</v>
      </c>
      <c r="D66" s="60" t="s">
        <v>40</v>
      </c>
      <c r="E66" s="121" t="s">
        <v>313</v>
      </c>
      <c r="F66" s="60" t="s">
        <v>552</v>
      </c>
      <c r="G66" s="168">
        <v>8125439181</v>
      </c>
    </row>
    <row r="67" spans="2:7">
      <c r="B67" s="69" t="s">
        <v>553</v>
      </c>
      <c r="C67" s="61" t="s">
        <v>173</v>
      </c>
      <c r="D67" s="61" t="s">
        <v>435</v>
      </c>
      <c r="E67" s="32" t="s">
        <v>156</v>
      </c>
      <c r="F67" s="77" t="s">
        <v>554</v>
      </c>
      <c r="G67" s="125">
        <v>6285228115907</v>
      </c>
    </row>
    <row r="68" spans="2:7">
      <c r="B68" s="91" t="s">
        <v>555</v>
      </c>
      <c r="C68" s="61" t="s">
        <v>178</v>
      </c>
      <c r="D68" s="61" t="s">
        <v>457</v>
      </c>
      <c r="E68" s="87" t="s">
        <v>232</v>
      </c>
      <c r="F68" s="78" t="s">
        <v>556</v>
      </c>
      <c r="G68" s="181">
        <v>628115405799</v>
      </c>
    </row>
    <row r="69" spans="2:7">
      <c r="B69" s="69" t="s">
        <v>557</v>
      </c>
      <c r="C69" s="61" t="s">
        <v>178</v>
      </c>
      <c r="D69" s="61" t="s">
        <v>435</v>
      </c>
      <c r="E69" s="32" t="s">
        <v>161</v>
      </c>
      <c r="F69" s="70"/>
      <c r="G69" s="172"/>
    </row>
    <row r="70" spans="2:7">
      <c r="B70" s="69" t="s">
        <v>558</v>
      </c>
      <c r="C70" s="61" t="s">
        <v>396</v>
      </c>
      <c r="D70" s="60" t="s">
        <v>559</v>
      </c>
      <c r="E70" s="60" t="s">
        <v>326</v>
      </c>
      <c r="F70" s="62" t="s">
        <v>560</v>
      </c>
      <c r="G70" s="168"/>
    </row>
    <row r="71" spans="2:7">
      <c r="B71" s="84" t="s">
        <v>561</v>
      </c>
      <c r="C71" s="61" t="s">
        <v>145</v>
      </c>
      <c r="D71" s="66" t="s">
        <v>457</v>
      </c>
      <c r="E71" s="67" t="s">
        <v>221</v>
      </c>
      <c r="F71" s="68" t="s">
        <v>562</v>
      </c>
      <c r="G71" s="185" t="s">
        <v>1049</v>
      </c>
    </row>
    <row r="72" spans="2:7">
      <c r="B72" s="84" t="s">
        <v>563</v>
      </c>
      <c r="C72" s="61" t="s">
        <v>145</v>
      </c>
      <c r="D72" s="66" t="s">
        <v>457</v>
      </c>
      <c r="E72" s="67" t="s">
        <v>227</v>
      </c>
      <c r="F72" s="68" t="s">
        <v>564</v>
      </c>
      <c r="G72" s="185" t="s">
        <v>1050</v>
      </c>
    </row>
    <row r="73" spans="2:7">
      <c r="B73" s="84" t="s">
        <v>565</v>
      </c>
      <c r="C73" s="61" t="s">
        <v>166</v>
      </c>
      <c r="D73" s="66" t="s">
        <v>457</v>
      </c>
      <c r="E73" s="67" t="s">
        <v>227</v>
      </c>
      <c r="F73" s="68" t="s">
        <v>566</v>
      </c>
      <c r="G73" s="169">
        <v>8126530056</v>
      </c>
    </row>
    <row r="74" spans="2:7">
      <c r="B74" s="71" t="s">
        <v>567</v>
      </c>
      <c r="C74" s="61" t="s">
        <v>222</v>
      </c>
      <c r="D74" s="122" t="s">
        <v>457</v>
      </c>
      <c r="E74" s="123" t="s">
        <v>221</v>
      </c>
      <c r="F74" s="123" t="s">
        <v>568</v>
      </c>
      <c r="G74" s="124" t="s">
        <v>569</v>
      </c>
    </row>
    <row r="75" spans="2:7">
      <c r="B75" s="69" t="s">
        <v>570</v>
      </c>
      <c r="C75" s="61" t="s">
        <v>174</v>
      </c>
      <c r="D75" s="61" t="s">
        <v>435</v>
      </c>
      <c r="E75" s="32" t="s">
        <v>175</v>
      </c>
      <c r="F75" s="77" t="s">
        <v>571</v>
      </c>
      <c r="G75" s="125">
        <v>628115915535</v>
      </c>
    </row>
    <row r="76" spans="2:7">
      <c r="B76" s="71" t="s">
        <v>572</v>
      </c>
      <c r="C76" s="61" t="s">
        <v>134</v>
      </c>
      <c r="D76" s="61" t="s">
        <v>435</v>
      </c>
      <c r="E76" s="61" t="s">
        <v>133</v>
      </c>
      <c r="F76" s="72" t="s">
        <v>573</v>
      </c>
      <c r="G76" s="183" t="s">
        <v>574</v>
      </c>
    </row>
    <row r="77" spans="2:7">
      <c r="B77" s="126" t="s">
        <v>575</v>
      </c>
      <c r="C77" s="60" t="s">
        <v>122</v>
      </c>
      <c r="D77" s="60" t="s">
        <v>40</v>
      </c>
      <c r="E77" s="60" t="s">
        <v>291</v>
      </c>
      <c r="F77" s="62" t="s">
        <v>576</v>
      </c>
      <c r="G77" s="188" t="s">
        <v>577</v>
      </c>
    </row>
    <row r="78" spans="2:7">
      <c r="B78" s="69" t="s">
        <v>578</v>
      </c>
      <c r="C78" s="61" t="s">
        <v>171</v>
      </c>
      <c r="D78" s="61" t="s">
        <v>435</v>
      </c>
      <c r="E78" s="32" t="s">
        <v>152</v>
      </c>
      <c r="F78" s="77" t="s">
        <v>579</v>
      </c>
      <c r="G78" s="125">
        <v>628122715954</v>
      </c>
    </row>
    <row r="79" spans="2:7" ht="15.75" thickBot="1">
      <c r="B79" s="71" t="s">
        <v>580</v>
      </c>
      <c r="C79" s="61" t="s">
        <v>130</v>
      </c>
      <c r="D79" s="61" t="s">
        <v>435</v>
      </c>
      <c r="E79" s="61" t="s">
        <v>129</v>
      </c>
      <c r="F79" s="127" t="s">
        <v>581</v>
      </c>
      <c r="G79" s="183">
        <v>5448155</v>
      </c>
    </row>
    <row r="80" spans="2:7" ht="15.75" thickBot="1">
      <c r="B80" s="91" t="s">
        <v>582</v>
      </c>
      <c r="C80" s="61" t="s">
        <v>147</v>
      </c>
      <c r="D80" s="61" t="s">
        <v>457</v>
      </c>
      <c r="E80" s="65" t="s">
        <v>223</v>
      </c>
      <c r="F80" s="128" t="s">
        <v>583</v>
      </c>
      <c r="G80" s="173">
        <f>62-811-5416-483</f>
        <v>-6648</v>
      </c>
    </row>
    <row r="81" spans="2:7" ht="15.75" thickBot="1">
      <c r="B81" s="69" t="s">
        <v>584</v>
      </c>
      <c r="C81" s="60" t="s">
        <v>171</v>
      </c>
      <c r="D81" s="60" t="s">
        <v>457</v>
      </c>
      <c r="E81" s="88" t="s">
        <v>229</v>
      </c>
      <c r="F81" s="129" t="s">
        <v>585</v>
      </c>
      <c r="G81" s="172">
        <v>628115416200</v>
      </c>
    </row>
    <row r="82" spans="2:7" ht="15.75" thickBot="1">
      <c r="B82" s="91" t="s">
        <v>586</v>
      </c>
      <c r="C82" s="61" t="s">
        <v>238</v>
      </c>
      <c r="D82" s="61" t="s">
        <v>457</v>
      </c>
      <c r="E82" s="65" t="s">
        <v>221</v>
      </c>
      <c r="F82" s="128" t="s">
        <v>587</v>
      </c>
      <c r="G82" s="173">
        <v>8115824789</v>
      </c>
    </row>
    <row r="83" spans="2:7" ht="15.75" thickBot="1">
      <c r="B83" s="130" t="s">
        <v>588</v>
      </c>
      <c r="C83" s="61" t="s">
        <v>183</v>
      </c>
      <c r="D83" s="61" t="s">
        <v>438</v>
      </c>
      <c r="E83" s="66" t="s">
        <v>185</v>
      </c>
      <c r="F83" s="131" t="s">
        <v>589</v>
      </c>
      <c r="G83" s="189"/>
    </row>
    <row r="84" spans="2:7">
      <c r="B84" s="69" t="s">
        <v>590</v>
      </c>
      <c r="C84" s="60" t="s">
        <v>150</v>
      </c>
      <c r="D84" s="60" t="s">
        <v>438</v>
      </c>
      <c r="E84" s="63" t="s">
        <v>225</v>
      </c>
      <c r="F84" s="63" t="s">
        <v>591</v>
      </c>
      <c r="G84" s="168">
        <f>62-811-502-131</f>
        <v>-1382</v>
      </c>
    </row>
    <row r="85" spans="2:7">
      <c r="B85" s="126" t="s">
        <v>592</v>
      </c>
      <c r="C85" s="60" t="s">
        <v>122</v>
      </c>
      <c r="D85" s="60" t="s">
        <v>40</v>
      </c>
      <c r="E85" s="60" t="s">
        <v>289</v>
      </c>
      <c r="F85" s="62" t="s">
        <v>593</v>
      </c>
      <c r="G85" s="188" t="s">
        <v>594</v>
      </c>
    </row>
    <row r="86" spans="2:7">
      <c r="B86" s="91" t="s">
        <v>595</v>
      </c>
      <c r="C86" s="61" t="s">
        <v>155</v>
      </c>
      <c r="D86" s="61" t="s">
        <v>435</v>
      </c>
      <c r="E86" s="65" t="s">
        <v>153</v>
      </c>
      <c r="F86" s="65" t="s">
        <v>596</v>
      </c>
      <c r="G86" s="173">
        <f>62-812-5103-8668</f>
        <v>-14521</v>
      </c>
    </row>
    <row r="87" spans="2:7">
      <c r="B87" s="71" t="s">
        <v>597</v>
      </c>
      <c r="C87" s="61" t="s">
        <v>128</v>
      </c>
      <c r="D87" s="61" t="s">
        <v>438</v>
      </c>
      <c r="E87" s="61" t="s">
        <v>256</v>
      </c>
      <c r="F87" s="72" t="s">
        <v>598</v>
      </c>
      <c r="G87" s="183" t="s">
        <v>599</v>
      </c>
    </row>
    <row r="88" spans="2:7">
      <c r="B88" s="69" t="s">
        <v>600</v>
      </c>
      <c r="C88" s="61" t="s">
        <v>213</v>
      </c>
      <c r="D88" s="60" t="s">
        <v>438</v>
      </c>
      <c r="E88" s="60" t="s">
        <v>261</v>
      </c>
      <c r="F88" s="60" t="s">
        <v>601</v>
      </c>
      <c r="G88" s="168">
        <v>8113943670</v>
      </c>
    </row>
    <row r="89" spans="2:7">
      <c r="B89" s="91" t="s">
        <v>602</v>
      </c>
      <c r="C89" s="61" t="s">
        <v>237</v>
      </c>
      <c r="D89" s="61" t="s">
        <v>457</v>
      </c>
      <c r="E89" s="65" t="s">
        <v>221</v>
      </c>
      <c r="F89" s="65" t="s">
        <v>603</v>
      </c>
      <c r="G89" s="173">
        <v>8117704990</v>
      </c>
    </row>
    <row r="90" spans="2:7">
      <c r="B90" s="91" t="s">
        <v>604</v>
      </c>
      <c r="C90" s="61" t="s">
        <v>197</v>
      </c>
      <c r="D90" s="61" t="s">
        <v>457</v>
      </c>
      <c r="E90" s="61" t="s">
        <v>221</v>
      </c>
      <c r="F90" s="78" t="s">
        <v>605</v>
      </c>
      <c r="G90" s="173"/>
    </row>
    <row r="91" spans="2:7">
      <c r="B91" s="69" t="s">
        <v>606</v>
      </c>
      <c r="C91" s="60" t="s">
        <v>154</v>
      </c>
      <c r="D91" s="60" t="s">
        <v>40</v>
      </c>
      <c r="E91" s="63" t="s">
        <v>296</v>
      </c>
      <c r="F91" s="113" t="s">
        <v>607</v>
      </c>
      <c r="G91" s="168">
        <f>62-811-5453-486</f>
        <v>-6688</v>
      </c>
    </row>
    <row r="92" spans="2:7">
      <c r="B92" s="69" t="s">
        <v>608</v>
      </c>
      <c r="C92" s="61" t="s">
        <v>213</v>
      </c>
      <c r="D92" s="60" t="s">
        <v>451</v>
      </c>
      <c r="E92" s="60" t="s">
        <v>226</v>
      </c>
      <c r="F92" s="60" t="s">
        <v>609</v>
      </c>
      <c r="G92" s="168">
        <v>82147357640</v>
      </c>
    </row>
    <row r="93" spans="2:7">
      <c r="B93" s="71" t="s">
        <v>610</v>
      </c>
      <c r="C93" s="61" t="s">
        <v>128</v>
      </c>
      <c r="D93" s="61" t="s">
        <v>435</v>
      </c>
      <c r="E93" s="61" t="s">
        <v>127</v>
      </c>
      <c r="F93" s="72" t="s">
        <v>611</v>
      </c>
      <c r="G93" s="183">
        <v>5417702</v>
      </c>
    </row>
    <row r="94" spans="2:7">
      <c r="B94" s="82" t="s">
        <v>612</v>
      </c>
      <c r="C94" s="61" t="s">
        <v>142</v>
      </c>
      <c r="D94" s="122" t="s">
        <v>438</v>
      </c>
      <c r="E94" s="123" t="s">
        <v>258</v>
      </c>
      <c r="F94" s="83" t="s">
        <v>613</v>
      </c>
      <c r="G94" s="132" t="s">
        <v>614</v>
      </c>
    </row>
    <row r="95" spans="2:7">
      <c r="B95" s="69" t="s">
        <v>615</v>
      </c>
      <c r="C95" s="60" t="s">
        <v>174</v>
      </c>
      <c r="D95" s="60" t="s">
        <v>40</v>
      </c>
      <c r="E95" s="88" t="s">
        <v>304</v>
      </c>
      <c r="F95" s="70" t="s">
        <v>616</v>
      </c>
      <c r="G95" s="177">
        <v>81345144231</v>
      </c>
    </row>
    <row r="96" spans="2:7">
      <c r="B96" s="69" t="s">
        <v>617</v>
      </c>
      <c r="C96" s="60" t="s">
        <v>171</v>
      </c>
      <c r="D96" s="60" t="s">
        <v>40</v>
      </c>
      <c r="E96" s="88" t="s">
        <v>301</v>
      </c>
      <c r="F96" s="70" t="s">
        <v>618</v>
      </c>
      <c r="G96" s="125">
        <v>811554219</v>
      </c>
    </row>
    <row r="97" spans="2:7">
      <c r="B97" s="71" t="s">
        <v>619</v>
      </c>
      <c r="C97" s="61" t="s">
        <v>134</v>
      </c>
      <c r="D97" s="61" t="s">
        <v>435</v>
      </c>
      <c r="E97" s="61" t="s">
        <v>124</v>
      </c>
      <c r="F97" s="72" t="s">
        <v>620</v>
      </c>
      <c r="G97" s="183" t="s">
        <v>621</v>
      </c>
    </row>
    <row r="98" spans="2:7">
      <c r="B98" s="112" t="s">
        <v>622</v>
      </c>
      <c r="C98" s="60" t="s">
        <v>211</v>
      </c>
      <c r="D98" s="60" t="s">
        <v>435</v>
      </c>
      <c r="E98" s="60" t="s">
        <v>139</v>
      </c>
      <c r="F98" s="62" t="s">
        <v>623</v>
      </c>
      <c r="G98" s="190">
        <v>85753728405</v>
      </c>
    </row>
    <row r="99" spans="2:7">
      <c r="B99" s="91" t="s">
        <v>624</v>
      </c>
      <c r="C99" s="61" t="s">
        <v>154</v>
      </c>
      <c r="D99" s="61" t="s">
        <v>457</v>
      </c>
      <c r="E99" s="65" t="s">
        <v>224</v>
      </c>
      <c r="F99" s="65" t="s">
        <v>625</v>
      </c>
      <c r="G99" s="173">
        <f>62-813-4938-755</f>
        <v>-6444</v>
      </c>
    </row>
    <row r="100" spans="2:7">
      <c r="B100" s="69" t="s">
        <v>626</v>
      </c>
      <c r="C100" s="61" t="s">
        <v>181</v>
      </c>
      <c r="D100" s="61" t="s">
        <v>438</v>
      </c>
      <c r="E100" s="32" t="s">
        <v>268</v>
      </c>
      <c r="F100" s="70" t="s">
        <v>627</v>
      </c>
      <c r="G100" s="125">
        <v>6281253391511</v>
      </c>
    </row>
    <row r="101" spans="2:7">
      <c r="B101" s="133" t="s">
        <v>628</v>
      </c>
      <c r="C101" s="33" t="s">
        <v>396</v>
      </c>
      <c r="D101" s="61" t="s">
        <v>435</v>
      </c>
      <c r="E101" s="33" t="s">
        <v>369</v>
      </c>
      <c r="F101" s="61"/>
      <c r="G101" s="173"/>
    </row>
    <row r="102" spans="2:7">
      <c r="B102" s="91" t="s">
        <v>629</v>
      </c>
      <c r="C102" s="61" t="s">
        <v>174</v>
      </c>
      <c r="D102" s="61" t="s">
        <v>457</v>
      </c>
      <c r="E102" s="87" t="s">
        <v>230</v>
      </c>
      <c r="F102" s="78" t="s">
        <v>630</v>
      </c>
      <c r="G102" s="181">
        <v>62811586362</v>
      </c>
    </row>
    <row r="103" spans="2:7">
      <c r="B103" s="91" t="s">
        <v>631</v>
      </c>
      <c r="C103" s="61" t="s">
        <v>154</v>
      </c>
      <c r="D103" s="61" t="s">
        <v>435</v>
      </c>
      <c r="E103" s="65" t="s">
        <v>153</v>
      </c>
      <c r="F103" s="65" t="s">
        <v>632</v>
      </c>
      <c r="G103" s="173">
        <f>62-852-4870-4490</f>
        <v>-10150</v>
      </c>
    </row>
    <row r="104" spans="2:7">
      <c r="B104" s="91" t="s">
        <v>633</v>
      </c>
      <c r="C104" s="61" t="s">
        <v>147</v>
      </c>
      <c r="D104" s="61" t="s">
        <v>435</v>
      </c>
      <c r="E104" s="65" t="s">
        <v>148</v>
      </c>
      <c r="F104" s="65" t="s">
        <v>634</v>
      </c>
      <c r="G104" s="173">
        <f>62-811-5010-742</f>
        <v>-6501</v>
      </c>
    </row>
    <row r="105" spans="2:7">
      <c r="B105" s="69" t="s">
        <v>635</v>
      </c>
      <c r="C105" s="61" t="s">
        <v>177</v>
      </c>
      <c r="D105" s="61" t="s">
        <v>435</v>
      </c>
      <c r="E105" s="32" t="s">
        <v>153</v>
      </c>
      <c r="F105" s="70" t="s">
        <v>636</v>
      </c>
      <c r="G105" s="172">
        <v>6285250943000</v>
      </c>
    </row>
    <row r="106" spans="2:7">
      <c r="B106" s="71" t="s">
        <v>637</v>
      </c>
      <c r="C106" s="61" t="s">
        <v>142</v>
      </c>
      <c r="D106" s="122" t="s">
        <v>457</v>
      </c>
      <c r="E106" s="123" t="s">
        <v>638</v>
      </c>
      <c r="F106" s="123" t="s">
        <v>639</v>
      </c>
      <c r="G106" s="124" t="s">
        <v>640</v>
      </c>
    </row>
    <row r="107" spans="2:7">
      <c r="B107" s="91" t="s">
        <v>641</v>
      </c>
      <c r="C107" s="61" t="s">
        <v>155</v>
      </c>
      <c r="D107" s="61" t="s">
        <v>457</v>
      </c>
      <c r="E107" s="65" t="s">
        <v>224</v>
      </c>
      <c r="F107" s="65" t="s">
        <v>642</v>
      </c>
      <c r="G107" s="173">
        <f>62-813-4842-8364</f>
        <v>-13957</v>
      </c>
    </row>
    <row r="108" spans="2:7">
      <c r="B108" s="82" t="s">
        <v>643</v>
      </c>
      <c r="C108" s="61" t="s">
        <v>171</v>
      </c>
      <c r="D108" s="61" t="s">
        <v>459</v>
      </c>
      <c r="E108" s="61" t="s">
        <v>270</v>
      </c>
      <c r="F108" s="72" t="s">
        <v>644</v>
      </c>
      <c r="G108" s="181">
        <v>628115455249</v>
      </c>
    </row>
    <row r="109" spans="2:7">
      <c r="B109" s="82" t="s">
        <v>645</v>
      </c>
      <c r="C109" s="61" t="s">
        <v>142</v>
      </c>
      <c r="D109" s="86" t="s">
        <v>190</v>
      </c>
      <c r="E109" s="123" t="s">
        <v>143</v>
      </c>
      <c r="F109" s="83" t="s">
        <v>646</v>
      </c>
      <c r="G109" s="132" t="s">
        <v>647</v>
      </c>
    </row>
    <row r="110" spans="2:7">
      <c r="B110" s="69" t="s">
        <v>648</v>
      </c>
      <c r="C110" s="61" t="s">
        <v>181</v>
      </c>
      <c r="D110" s="61" t="s">
        <v>435</v>
      </c>
      <c r="E110" s="32" t="s">
        <v>156</v>
      </c>
      <c r="F110" s="70" t="s">
        <v>649</v>
      </c>
      <c r="G110" s="172">
        <v>628115454481</v>
      </c>
    </row>
    <row r="111" spans="2:7">
      <c r="B111" s="71" t="s">
        <v>650</v>
      </c>
      <c r="C111" s="61" t="s">
        <v>122</v>
      </c>
      <c r="D111" s="61" t="s">
        <v>435</v>
      </c>
      <c r="E111" s="61" t="s">
        <v>124</v>
      </c>
      <c r="F111" s="72" t="s">
        <v>651</v>
      </c>
      <c r="G111" s="183" t="s">
        <v>652</v>
      </c>
    </row>
    <row r="112" spans="2:7">
      <c r="B112" s="91" t="s">
        <v>653</v>
      </c>
      <c r="C112" s="61" t="s">
        <v>396</v>
      </c>
      <c r="D112" s="60" t="s">
        <v>487</v>
      </c>
      <c r="E112" s="61" t="s">
        <v>250</v>
      </c>
      <c r="F112" s="72" t="s">
        <v>654</v>
      </c>
      <c r="G112" s="173"/>
    </row>
    <row r="113" spans="2:7">
      <c r="B113" s="69" t="s">
        <v>655</v>
      </c>
      <c r="C113" s="61" t="s">
        <v>213</v>
      </c>
      <c r="D113" s="60" t="s">
        <v>435</v>
      </c>
      <c r="E113" s="60" t="s">
        <v>160</v>
      </c>
      <c r="F113" s="60" t="s">
        <v>656</v>
      </c>
      <c r="G113" s="168">
        <v>82146922226</v>
      </c>
    </row>
    <row r="114" spans="2:7">
      <c r="B114" s="99" t="s">
        <v>657</v>
      </c>
      <c r="C114" s="61" t="s">
        <v>188</v>
      </c>
      <c r="D114" s="61" t="s">
        <v>435</v>
      </c>
      <c r="E114" s="61" t="s">
        <v>186</v>
      </c>
      <c r="F114" s="72" t="s">
        <v>658</v>
      </c>
      <c r="G114" s="179">
        <v>811312838</v>
      </c>
    </row>
    <row r="115" spans="2:7">
      <c r="B115" s="91" t="s">
        <v>659</v>
      </c>
      <c r="C115" s="61" t="s">
        <v>192</v>
      </c>
      <c r="D115" s="61" t="s">
        <v>435</v>
      </c>
      <c r="E115" s="65" t="s">
        <v>190</v>
      </c>
      <c r="F115" s="65" t="s">
        <v>660</v>
      </c>
      <c r="G115" s="173" t="s">
        <v>661</v>
      </c>
    </row>
    <row r="116" spans="2:7">
      <c r="B116" s="82" t="s">
        <v>662</v>
      </c>
      <c r="C116" s="61" t="s">
        <v>396</v>
      </c>
      <c r="D116" s="61" t="s">
        <v>438</v>
      </c>
      <c r="E116" s="61" t="s">
        <v>282</v>
      </c>
      <c r="F116" s="72" t="s">
        <v>663</v>
      </c>
      <c r="G116" s="173" t="s">
        <v>664</v>
      </c>
    </row>
    <row r="117" spans="2:7">
      <c r="B117" s="91" t="s">
        <v>665</v>
      </c>
      <c r="C117" s="61" t="s">
        <v>158</v>
      </c>
      <c r="D117" s="61" t="s">
        <v>435</v>
      </c>
      <c r="E117" s="65" t="s">
        <v>157</v>
      </c>
      <c r="F117" s="65" t="s">
        <v>666</v>
      </c>
      <c r="G117" s="173">
        <f>62-813-2820-842</f>
        <v>-4413</v>
      </c>
    </row>
    <row r="118" spans="2:7">
      <c r="B118" s="82" t="s">
        <v>667</v>
      </c>
      <c r="C118" s="61" t="s">
        <v>211</v>
      </c>
      <c r="D118" s="61" t="s">
        <v>668</v>
      </c>
      <c r="E118" s="61" t="s">
        <v>259</v>
      </c>
      <c r="F118" s="72" t="s">
        <v>669</v>
      </c>
      <c r="G118" s="179">
        <v>8115432208</v>
      </c>
    </row>
    <row r="119" spans="2:7">
      <c r="B119" s="69" t="s">
        <v>670</v>
      </c>
      <c r="C119" s="61" t="s">
        <v>213</v>
      </c>
      <c r="D119" s="60" t="s">
        <v>435</v>
      </c>
      <c r="E119" s="60" t="s">
        <v>124</v>
      </c>
      <c r="F119" s="60" t="s">
        <v>671</v>
      </c>
      <c r="G119" s="168">
        <v>85247460242</v>
      </c>
    </row>
    <row r="120" spans="2:7">
      <c r="B120" s="82" t="s">
        <v>672</v>
      </c>
      <c r="C120" s="61" t="s">
        <v>142</v>
      </c>
      <c r="D120" s="86" t="s">
        <v>190</v>
      </c>
      <c r="E120" s="123" t="s">
        <v>144</v>
      </c>
      <c r="F120" s="83" t="s">
        <v>673</v>
      </c>
      <c r="G120" s="124" t="s">
        <v>674</v>
      </c>
    </row>
    <row r="121" spans="2:7">
      <c r="B121" s="91" t="s">
        <v>675</v>
      </c>
      <c r="C121" s="61" t="s">
        <v>396</v>
      </c>
      <c r="D121" s="61" t="s">
        <v>676</v>
      </c>
      <c r="E121" s="61" t="s">
        <v>284</v>
      </c>
      <c r="F121" s="72" t="s">
        <v>677</v>
      </c>
      <c r="G121" s="173" t="s">
        <v>678</v>
      </c>
    </row>
    <row r="122" spans="2:7">
      <c r="B122" s="105" t="s">
        <v>679</v>
      </c>
      <c r="C122" s="60" t="s">
        <v>145</v>
      </c>
      <c r="D122" s="106" t="s">
        <v>438</v>
      </c>
      <c r="E122" s="134" t="s">
        <v>265</v>
      </c>
      <c r="F122" s="135" t="s">
        <v>680</v>
      </c>
      <c r="G122" s="191">
        <v>8117088787</v>
      </c>
    </row>
    <row r="123" spans="2:7">
      <c r="B123" s="136" t="s">
        <v>681</v>
      </c>
      <c r="C123" s="95" t="s">
        <v>162</v>
      </c>
      <c r="D123" s="61" t="s">
        <v>435</v>
      </c>
      <c r="E123" s="65" t="s">
        <v>152</v>
      </c>
      <c r="F123" s="65" t="s">
        <v>682</v>
      </c>
      <c r="G123" s="173">
        <f>62-811-5212-313</f>
        <v>-6274</v>
      </c>
    </row>
    <row r="124" spans="2:7">
      <c r="B124" s="136" t="s">
        <v>683</v>
      </c>
      <c r="C124" s="95" t="s">
        <v>243</v>
      </c>
      <c r="D124" s="61" t="s">
        <v>40</v>
      </c>
      <c r="E124" s="61" t="s">
        <v>298</v>
      </c>
      <c r="F124" s="61" t="s">
        <v>684</v>
      </c>
      <c r="G124" s="173">
        <v>85242385170</v>
      </c>
    </row>
    <row r="125" spans="2:7">
      <c r="B125" s="69" t="s">
        <v>685</v>
      </c>
      <c r="C125" s="61" t="s">
        <v>177</v>
      </c>
      <c r="D125" s="61" t="s">
        <v>435</v>
      </c>
      <c r="E125" s="32" t="s">
        <v>124</v>
      </c>
      <c r="F125" s="70" t="s">
        <v>686</v>
      </c>
      <c r="G125" s="172">
        <v>6281329388776</v>
      </c>
    </row>
    <row r="126" spans="2:7">
      <c r="B126" s="112" t="s">
        <v>687</v>
      </c>
      <c r="C126" s="95" t="s">
        <v>211</v>
      </c>
      <c r="D126" s="61" t="s">
        <v>435</v>
      </c>
      <c r="E126" s="60" t="s">
        <v>688</v>
      </c>
      <c r="F126" s="72" t="s">
        <v>689</v>
      </c>
      <c r="G126" s="190">
        <v>81391159393</v>
      </c>
    </row>
    <row r="127" spans="2:7">
      <c r="B127" s="69" t="s">
        <v>690</v>
      </c>
      <c r="C127" s="61" t="s">
        <v>179</v>
      </c>
      <c r="D127" s="61" t="s">
        <v>435</v>
      </c>
      <c r="E127" s="32" t="s">
        <v>124</v>
      </c>
      <c r="F127" s="137" t="s">
        <v>691</v>
      </c>
      <c r="G127" s="172">
        <v>6281348680144</v>
      </c>
    </row>
    <row r="128" spans="2:7">
      <c r="B128" s="91" t="s">
        <v>692</v>
      </c>
      <c r="C128" s="61" t="s">
        <v>192</v>
      </c>
      <c r="D128" s="61" t="s">
        <v>40</v>
      </c>
      <c r="E128" s="65" t="s">
        <v>311</v>
      </c>
      <c r="F128" s="65" t="s">
        <v>693</v>
      </c>
      <c r="G128" s="173">
        <v>8124853352</v>
      </c>
    </row>
    <row r="129" spans="2:7">
      <c r="B129" s="91" t="s">
        <v>694</v>
      </c>
      <c r="C129" s="61" t="s">
        <v>396</v>
      </c>
      <c r="D129" s="61" t="s">
        <v>40</v>
      </c>
      <c r="E129" s="61" t="s">
        <v>322</v>
      </c>
      <c r="F129" s="61" t="s">
        <v>695</v>
      </c>
      <c r="G129" s="173">
        <v>87869100185</v>
      </c>
    </row>
    <row r="130" spans="2:7">
      <c r="B130" s="91" t="s">
        <v>696</v>
      </c>
      <c r="C130" s="61" t="s">
        <v>179</v>
      </c>
      <c r="D130" s="60" t="s">
        <v>40</v>
      </c>
      <c r="E130" s="87" t="s">
        <v>296</v>
      </c>
      <c r="F130" s="138" t="s">
        <v>697</v>
      </c>
      <c r="G130" s="181">
        <v>81246489004</v>
      </c>
    </row>
    <row r="131" spans="2:7">
      <c r="B131" s="91" t="s">
        <v>698</v>
      </c>
      <c r="C131" s="61" t="s">
        <v>162</v>
      </c>
      <c r="D131" s="61" t="s">
        <v>457</v>
      </c>
      <c r="E131" s="65" t="s">
        <v>224</v>
      </c>
      <c r="F131" s="65" t="s">
        <v>699</v>
      </c>
      <c r="G131" s="173">
        <f>62-852-4937-3784</f>
        <v>-9511</v>
      </c>
    </row>
    <row r="132" spans="2:7">
      <c r="B132" s="84" t="s">
        <v>700</v>
      </c>
      <c r="C132" s="65" t="s">
        <v>169</v>
      </c>
      <c r="D132" s="66" t="s">
        <v>435</v>
      </c>
      <c r="E132" s="67" t="s">
        <v>167</v>
      </c>
      <c r="F132" s="68" t="s">
        <v>701</v>
      </c>
      <c r="G132" s="178" t="s">
        <v>702</v>
      </c>
    </row>
    <row r="133" spans="2:7">
      <c r="B133" s="69" t="s">
        <v>703</v>
      </c>
      <c r="C133" s="121" t="s">
        <v>192</v>
      </c>
      <c r="D133" s="139" t="s">
        <v>704</v>
      </c>
      <c r="E133" s="139" t="s">
        <v>273</v>
      </c>
      <c r="F133" s="113" t="s">
        <v>705</v>
      </c>
      <c r="G133" s="168">
        <v>8111464747</v>
      </c>
    </row>
    <row r="134" spans="2:7">
      <c r="B134" s="91" t="s">
        <v>706</v>
      </c>
      <c r="C134" s="61" t="s">
        <v>206</v>
      </c>
      <c r="D134" s="61" t="s">
        <v>435</v>
      </c>
      <c r="E134" s="61" t="s">
        <v>203</v>
      </c>
      <c r="F134" s="61" t="s">
        <v>707</v>
      </c>
      <c r="G134" s="173">
        <v>8114035699</v>
      </c>
    </row>
    <row r="135" spans="2:7">
      <c r="B135" s="91" t="s">
        <v>708</v>
      </c>
      <c r="C135" s="61" t="s">
        <v>205</v>
      </c>
      <c r="D135" s="61" t="s">
        <v>435</v>
      </c>
      <c r="E135" s="61" t="s">
        <v>203</v>
      </c>
      <c r="F135" s="61" t="s">
        <v>709</v>
      </c>
      <c r="G135" s="173">
        <v>81524669366</v>
      </c>
    </row>
    <row r="136" spans="2:7">
      <c r="B136" s="91" t="s">
        <v>710</v>
      </c>
      <c r="C136" s="95" t="s">
        <v>207</v>
      </c>
      <c r="D136" s="61" t="s">
        <v>435</v>
      </c>
      <c r="E136" s="61" t="s">
        <v>203</v>
      </c>
      <c r="F136" s="61" t="s">
        <v>711</v>
      </c>
      <c r="G136" s="173">
        <v>811477885</v>
      </c>
    </row>
    <row r="137" spans="2:7">
      <c r="B137" s="91" t="s">
        <v>712</v>
      </c>
      <c r="C137" s="61" t="s">
        <v>150</v>
      </c>
      <c r="D137" s="61" t="s">
        <v>457</v>
      </c>
      <c r="E137" s="65" t="s">
        <v>224</v>
      </c>
      <c r="F137" s="65" t="s">
        <v>713</v>
      </c>
      <c r="G137" s="173">
        <f>62-813-5139-3913</f>
        <v>-9803</v>
      </c>
    </row>
    <row r="138" spans="2:7">
      <c r="B138" s="91" t="s">
        <v>714</v>
      </c>
      <c r="C138" s="61" t="s">
        <v>151</v>
      </c>
      <c r="D138" s="61" t="s">
        <v>457</v>
      </c>
      <c r="E138" s="65" t="s">
        <v>224</v>
      </c>
      <c r="F138" s="65" t="s">
        <v>715</v>
      </c>
      <c r="G138" s="173">
        <f>62-811-542-8080</f>
        <v>-9371</v>
      </c>
    </row>
    <row r="139" spans="2:7">
      <c r="B139" s="105" t="s">
        <v>716</v>
      </c>
      <c r="C139" s="60" t="s">
        <v>168</v>
      </c>
      <c r="D139" s="106" t="s">
        <v>435</v>
      </c>
      <c r="E139" s="134" t="s">
        <v>167</v>
      </c>
      <c r="F139" s="135" t="s">
        <v>717</v>
      </c>
      <c r="G139" s="192" t="s">
        <v>718</v>
      </c>
    </row>
    <row r="140" spans="2:7" ht="15.75" thickBot="1">
      <c r="B140" s="91" t="s">
        <v>719</v>
      </c>
      <c r="C140" s="61" t="s">
        <v>236</v>
      </c>
      <c r="D140" s="61" t="s">
        <v>457</v>
      </c>
      <c r="E140" s="65" t="s">
        <v>221</v>
      </c>
      <c r="F140" s="128" t="s">
        <v>720</v>
      </c>
      <c r="G140" s="173">
        <v>8112289687</v>
      </c>
    </row>
    <row r="141" spans="2:7" ht="15.75" thickBot="1">
      <c r="B141" s="69" t="s">
        <v>721</v>
      </c>
      <c r="C141" s="61" t="s">
        <v>213</v>
      </c>
      <c r="D141" s="60" t="s">
        <v>722</v>
      </c>
      <c r="E141" s="60" t="s">
        <v>251</v>
      </c>
      <c r="F141" s="140" t="s">
        <v>723</v>
      </c>
      <c r="G141" s="190">
        <v>8113943759</v>
      </c>
    </row>
    <row r="142" spans="2:7" ht="15.75" thickBot="1">
      <c r="B142" s="69" t="s">
        <v>724</v>
      </c>
      <c r="C142" s="61" t="s">
        <v>171</v>
      </c>
      <c r="D142" s="61" t="s">
        <v>435</v>
      </c>
      <c r="E142" s="32" t="s">
        <v>172</v>
      </c>
      <c r="F142" s="141" t="s">
        <v>725</v>
      </c>
      <c r="G142" s="125">
        <v>6282157197011</v>
      </c>
    </row>
    <row r="143" spans="2:7" ht="15.75" thickBot="1">
      <c r="B143" s="71" t="s">
        <v>726</v>
      </c>
      <c r="C143" s="61" t="s">
        <v>128</v>
      </c>
      <c r="D143" s="61" t="s">
        <v>451</v>
      </c>
      <c r="E143" s="61" t="s">
        <v>218</v>
      </c>
      <c r="F143" s="127" t="s">
        <v>727</v>
      </c>
      <c r="G143" s="183" t="s">
        <v>728</v>
      </c>
    </row>
    <row r="144" spans="2:7" ht="15.75" thickBot="1">
      <c r="B144" s="91" t="s">
        <v>729</v>
      </c>
      <c r="C144" s="61" t="s">
        <v>147</v>
      </c>
      <c r="D144" s="61" t="s">
        <v>435</v>
      </c>
      <c r="E144" s="65" t="s">
        <v>161</v>
      </c>
      <c r="F144" s="128" t="s">
        <v>730</v>
      </c>
      <c r="G144" s="173">
        <f>62-852-4740-3797</f>
        <v>-9327</v>
      </c>
    </row>
    <row r="145" spans="2:7" ht="15.75" thickBot="1">
      <c r="B145" s="91" t="s">
        <v>731</v>
      </c>
      <c r="C145" s="61" t="s">
        <v>150</v>
      </c>
      <c r="D145" s="61" t="s">
        <v>435</v>
      </c>
      <c r="E145" s="65" t="s">
        <v>153</v>
      </c>
      <c r="F145" s="128" t="s">
        <v>732</v>
      </c>
      <c r="G145" s="173">
        <f>62-812-5312-9640</f>
        <v>-15702</v>
      </c>
    </row>
    <row r="146" spans="2:7" ht="15.75" thickBot="1">
      <c r="B146" s="69" t="s">
        <v>733</v>
      </c>
      <c r="C146" s="60" t="s">
        <v>199</v>
      </c>
      <c r="D146" s="60" t="s">
        <v>435</v>
      </c>
      <c r="E146" s="60" t="s">
        <v>198</v>
      </c>
      <c r="F146" s="140" t="s">
        <v>734</v>
      </c>
      <c r="G146" s="168">
        <v>81243566696</v>
      </c>
    </row>
    <row r="147" spans="2:7" ht="15.75" thickBot="1">
      <c r="B147" s="69" t="s">
        <v>735</v>
      </c>
      <c r="C147" s="61" t="s">
        <v>177</v>
      </c>
      <c r="D147" s="61" t="s">
        <v>451</v>
      </c>
      <c r="E147" s="32" t="s">
        <v>218</v>
      </c>
      <c r="F147" s="142" t="s">
        <v>736</v>
      </c>
      <c r="G147" s="172">
        <v>6282255221375</v>
      </c>
    </row>
    <row r="148" spans="2:7">
      <c r="B148" s="82" t="s">
        <v>737</v>
      </c>
      <c r="C148" s="61" t="s">
        <v>396</v>
      </c>
      <c r="D148" s="61" t="s">
        <v>438</v>
      </c>
      <c r="E148" s="61" t="s">
        <v>280</v>
      </c>
      <c r="F148" s="72" t="s">
        <v>738</v>
      </c>
      <c r="G148" s="173" t="s">
        <v>739</v>
      </c>
    </row>
    <row r="149" spans="2:7">
      <c r="B149" s="71" t="s">
        <v>740</v>
      </c>
      <c r="C149" s="61" t="s">
        <v>142</v>
      </c>
      <c r="D149" s="122" t="s">
        <v>457</v>
      </c>
      <c r="E149" s="123" t="s">
        <v>221</v>
      </c>
      <c r="F149" s="123" t="s">
        <v>741</v>
      </c>
      <c r="G149" s="124" t="s">
        <v>742</v>
      </c>
    </row>
    <row r="150" spans="2:7">
      <c r="B150" s="84" t="s">
        <v>743</v>
      </c>
      <c r="C150" s="61" t="s">
        <v>145</v>
      </c>
      <c r="D150" s="66" t="s">
        <v>457</v>
      </c>
      <c r="E150" s="67" t="s">
        <v>228</v>
      </c>
      <c r="F150" s="68" t="s">
        <v>744</v>
      </c>
      <c r="G150" s="169">
        <v>85297244775</v>
      </c>
    </row>
    <row r="151" spans="2:7">
      <c r="B151" s="84" t="s">
        <v>745</v>
      </c>
      <c r="C151" s="61" t="s">
        <v>145</v>
      </c>
      <c r="D151" s="66" t="s">
        <v>451</v>
      </c>
      <c r="E151" s="67" t="s">
        <v>218</v>
      </c>
      <c r="F151" s="68" t="s">
        <v>746</v>
      </c>
      <c r="G151" s="169">
        <v>81275574555</v>
      </c>
    </row>
    <row r="152" spans="2:7">
      <c r="B152" s="91" t="s">
        <v>747</v>
      </c>
      <c r="C152" s="61" t="s">
        <v>179</v>
      </c>
      <c r="D152" s="61" t="s">
        <v>457</v>
      </c>
      <c r="E152" s="87" t="s">
        <v>231</v>
      </c>
      <c r="F152" s="78" t="s">
        <v>748</v>
      </c>
      <c r="G152" s="181">
        <v>6285386897480</v>
      </c>
    </row>
    <row r="153" spans="2:7">
      <c r="B153" s="69" t="s">
        <v>749</v>
      </c>
      <c r="C153" s="60" t="s">
        <v>171</v>
      </c>
      <c r="D153" s="60" t="s">
        <v>457</v>
      </c>
      <c r="E153" s="88" t="s">
        <v>229</v>
      </c>
      <c r="F153" s="113" t="s">
        <v>750</v>
      </c>
      <c r="G153" s="172">
        <v>62811752791</v>
      </c>
    </row>
    <row r="154" spans="2:7">
      <c r="B154" s="91" t="s">
        <v>751</v>
      </c>
      <c r="C154" s="61" t="s">
        <v>204</v>
      </c>
      <c r="D154" s="61" t="s">
        <v>435</v>
      </c>
      <c r="E154" s="61" t="s">
        <v>203</v>
      </c>
      <c r="F154" s="61" t="s">
        <v>752</v>
      </c>
      <c r="G154" s="173">
        <v>81220670732</v>
      </c>
    </row>
    <row r="155" spans="2:7">
      <c r="B155" s="69" t="s">
        <v>753</v>
      </c>
      <c r="C155" s="61" t="s">
        <v>177</v>
      </c>
      <c r="D155" s="61" t="s">
        <v>435</v>
      </c>
      <c r="E155" s="32" t="s">
        <v>152</v>
      </c>
      <c r="F155" s="70" t="s">
        <v>754</v>
      </c>
      <c r="G155" s="172">
        <v>6285347441990</v>
      </c>
    </row>
    <row r="156" spans="2:7">
      <c r="B156" s="99" t="s">
        <v>755</v>
      </c>
      <c r="C156" s="61" t="s">
        <v>188</v>
      </c>
      <c r="D156" s="61" t="s">
        <v>435</v>
      </c>
      <c r="E156" s="61" t="s">
        <v>189</v>
      </c>
      <c r="F156" s="72" t="s">
        <v>756</v>
      </c>
      <c r="G156" s="179">
        <v>82234669482</v>
      </c>
    </row>
    <row r="157" spans="2:7">
      <c r="B157" s="69" t="s">
        <v>757</v>
      </c>
      <c r="C157" s="61" t="s">
        <v>181</v>
      </c>
      <c r="D157" s="61" t="s">
        <v>435</v>
      </c>
      <c r="E157" s="32" t="s">
        <v>172</v>
      </c>
      <c r="F157" s="70" t="s">
        <v>758</v>
      </c>
      <c r="G157" s="172">
        <v>6281226262781</v>
      </c>
    </row>
    <row r="158" spans="2:7">
      <c r="B158" s="71" t="s">
        <v>759</v>
      </c>
      <c r="C158" s="61" t="s">
        <v>243</v>
      </c>
      <c r="D158" s="61" t="s">
        <v>760</v>
      </c>
      <c r="E158" s="95" t="s">
        <v>274</v>
      </c>
      <c r="F158" s="72" t="s">
        <v>761</v>
      </c>
      <c r="G158" s="173">
        <v>628114121144</v>
      </c>
    </row>
    <row r="159" spans="2:7">
      <c r="B159" s="91" t="s">
        <v>762</v>
      </c>
      <c r="C159" s="61" t="s">
        <v>147</v>
      </c>
      <c r="D159" s="61" t="s">
        <v>435</v>
      </c>
      <c r="E159" s="65" t="s">
        <v>159</v>
      </c>
      <c r="F159" s="65" t="s">
        <v>763</v>
      </c>
      <c r="G159" s="173">
        <f>62-811-500-8530</f>
        <v>-9779</v>
      </c>
    </row>
    <row r="160" spans="2:7">
      <c r="B160" s="69" t="s">
        <v>764</v>
      </c>
      <c r="C160" s="61" t="s">
        <v>213</v>
      </c>
      <c r="D160" s="60" t="s">
        <v>435</v>
      </c>
      <c r="E160" s="60" t="s">
        <v>215</v>
      </c>
      <c r="F160" s="60" t="s">
        <v>765</v>
      </c>
      <c r="G160" s="168">
        <v>82237138906</v>
      </c>
    </row>
    <row r="161" spans="2:7">
      <c r="B161" s="91" t="s">
        <v>766</v>
      </c>
      <c r="C161" s="61" t="s">
        <v>151</v>
      </c>
      <c r="D161" s="61" t="s">
        <v>451</v>
      </c>
      <c r="E161" s="65" t="s">
        <v>226</v>
      </c>
      <c r="F161" s="65" t="s">
        <v>767</v>
      </c>
      <c r="G161" s="173">
        <f>62-858-6700-728</f>
        <v>-8224</v>
      </c>
    </row>
    <row r="162" spans="2:7">
      <c r="B162" s="69" t="s">
        <v>768</v>
      </c>
      <c r="C162" s="61" t="s">
        <v>177</v>
      </c>
      <c r="D162" s="61" t="s">
        <v>438</v>
      </c>
      <c r="E162" s="32" t="s">
        <v>269</v>
      </c>
      <c r="F162" s="70" t="s">
        <v>769</v>
      </c>
      <c r="G162" s="125">
        <v>628115414992</v>
      </c>
    </row>
    <row r="163" spans="2:7">
      <c r="B163" s="91" t="s">
        <v>770</v>
      </c>
      <c r="C163" s="61" t="s">
        <v>396</v>
      </c>
      <c r="D163" s="60" t="s">
        <v>487</v>
      </c>
      <c r="E163" s="61" t="s">
        <v>248</v>
      </c>
      <c r="F163" s="72" t="s">
        <v>771</v>
      </c>
      <c r="G163" s="173"/>
    </row>
    <row r="164" spans="2:7">
      <c r="B164" s="91" t="s">
        <v>772</v>
      </c>
      <c r="C164" s="61" t="s">
        <v>150</v>
      </c>
      <c r="D164" s="61" t="s">
        <v>435</v>
      </c>
      <c r="E164" s="65" t="s">
        <v>159</v>
      </c>
      <c r="F164" s="65" t="s">
        <v>773</v>
      </c>
      <c r="G164" s="173">
        <f>62-811-5810-71</f>
        <v>-6630</v>
      </c>
    </row>
    <row r="165" spans="2:7">
      <c r="B165" s="91" t="s">
        <v>774</v>
      </c>
      <c r="C165" s="61" t="s">
        <v>209</v>
      </c>
      <c r="D165" s="61" t="s">
        <v>457</v>
      </c>
      <c r="E165" s="61" t="s">
        <v>244</v>
      </c>
      <c r="F165" s="61" t="s">
        <v>775</v>
      </c>
      <c r="G165" s="173">
        <v>8112955833</v>
      </c>
    </row>
    <row r="166" spans="2:7">
      <c r="B166" s="91" t="s">
        <v>776</v>
      </c>
      <c r="C166" s="61" t="s">
        <v>177</v>
      </c>
      <c r="D166" s="60" t="s">
        <v>40</v>
      </c>
      <c r="E166" s="87" t="s">
        <v>301</v>
      </c>
      <c r="F166" s="138" t="s">
        <v>777</v>
      </c>
      <c r="G166" s="181">
        <v>8115866900</v>
      </c>
    </row>
    <row r="167" spans="2:7">
      <c r="B167" s="143" t="s">
        <v>778</v>
      </c>
      <c r="C167" s="60" t="s">
        <v>779</v>
      </c>
      <c r="D167" s="106" t="s">
        <v>435</v>
      </c>
      <c r="E167" s="106" t="s">
        <v>182</v>
      </c>
      <c r="F167" s="106" t="s">
        <v>780</v>
      </c>
      <c r="G167" s="193"/>
    </row>
    <row r="168" spans="2:7">
      <c r="B168" s="91" t="s">
        <v>781</v>
      </c>
      <c r="C168" s="61" t="s">
        <v>211</v>
      </c>
      <c r="D168" s="60" t="s">
        <v>40</v>
      </c>
      <c r="E168" s="61" t="s">
        <v>311</v>
      </c>
      <c r="F168" s="78" t="s">
        <v>782</v>
      </c>
      <c r="G168" s="190">
        <v>81293449616</v>
      </c>
    </row>
    <row r="169" spans="2:7">
      <c r="B169" s="69" t="s">
        <v>783</v>
      </c>
      <c r="C169" s="61" t="s">
        <v>179</v>
      </c>
      <c r="D169" s="61" t="s">
        <v>435</v>
      </c>
      <c r="E169" s="32" t="s">
        <v>156</v>
      </c>
      <c r="F169" s="70" t="s">
        <v>784</v>
      </c>
      <c r="G169" s="172">
        <v>6282255200092</v>
      </c>
    </row>
    <row r="170" spans="2:7">
      <c r="B170" s="112" t="s">
        <v>785</v>
      </c>
      <c r="C170" s="60" t="s">
        <v>211</v>
      </c>
      <c r="D170" s="60" t="s">
        <v>438</v>
      </c>
      <c r="E170" s="60" t="s">
        <v>276</v>
      </c>
      <c r="F170" s="62" t="s">
        <v>786</v>
      </c>
      <c r="G170" s="190">
        <v>82255601688</v>
      </c>
    </row>
    <row r="171" spans="2:7">
      <c r="B171" s="69" t="s">
        <v>787</v>
      </c>
      <c r="C171" s="61" t="s">
        <v>171</v>
      </c>
      <c r="D171" s="61" t="s">
        <v>435</v>
      </c>
      <c r="E171" s="32" t="s">
        <v>156</v>
      </c>
      <c r="F171" s="77" t="s">
        <v>788</v>
      </c>
      <c r="G171" s="125">
        <v>6282352366633</v>
      </c>
    </row>
    <row r="172" spans="2:7">
      <c r="B172" s="136" t="s">
        <v>789</v>
      </c>
      <c r="C172" s="95" t="s">
        <v>373</v>
      </c>
      <c r="D172" s="61" t="s">
        <v>457</v>
      </c>
      <c r="E172" s="144" t="s">
        <v>229</v>
      </c>
      <c r="F172" s="78" t="s">
        <v>790</v>
      </c>
      <c r="G172" s="181">
        <v>628125413108</v>
      </c>
    </row>
    <row r="173" spans="2:7">
      <c r="B173" s="82" t="s">
        <v>791</v>
      </c>
      <c r="C173" s="61" t="s">
        <v>142</v>
      </c>
      <c r="D173" s="87" t="s">
        <v>760</v>
      </c>
      <c r="E173" s="61" t="s">
        <v>260</v>
      </c>
      <c r="F173" s="72" t="s">
        <v>792</v>
      </c>
      <c r="G173" s="124" t="s">
        <v>793</v>
      </c>
    </row>
    <row r="174" spans="2:7">
      <c r="B174" s="143" t="s">
        <v>794</v>
      </c>
      <c r="C174" s="60" t="s">
        <v>183</v>
      </c>
      <c r="D174" s="106" t="s">
        <v>435</v>
      </c>
      <c r="E174" s="106" t="s">
        <v>182</v>
      </c>
      <c r="F174" s="106" t="s">
        <v>795</v>
      </c>
      <c r="G174" s="193"/>
    </row>
    <row r="175" spans="2:7">
      <c r="B175" s="99" t="s">
        <v>796</v>
      </c>
      <c r="C175" s="61" t="s">
        <v>188</v>
      </c>
      <c r="D175" s="61" t="s">
        <v>722</v>
      </c>
      <c r="E175" s="61" t="s">
        <v>227</v>
      </c>
      <c r="F175" s="78" t="s">
        <v>797</v>
      </c>
      <c r="G175" s="179">
        <v>8113545716</v>
      </c>
    </row>
    <row r="176" spans="2:7">
      <c r="B176" s="84" t="s">
        <v>798</v>
      </c>
      <c r="C176" s="61" t="s">
        <v>166</v>
      </c>
      <c r="D176" s="66" t="s">
        <v>438</v>
      </c>
      <c r="E176" s="67" t="s">
        <v>264</v>
      </c>
      <c r="F176" s="68" t="s">
        <v>799</v>
      </c>
      <c r="G176" s="169">
        <v>8117837989</v>
      </c>
    </row>
    <row r="177" spans="2:7">
      <c r="B177" s="69" t="s">
        <v>800</v>
      </c>
      <c r="C177" s="61" t="s">
        <v>176</v>
      </c>
      <c r="D177" s="61" t="s">
        <v>435</v>
      </c>
      <c r="E177" s="32" t="s">
        <v>138</v>
      </c>
      <c r="F177" s="70" t="s">
        <v>801</v>
      </c>
      <c r="G177" s="125">
        <v>628125508232</v>
      </c>
    </row>
    <row r="178" spans="2:7">
      <c r="B178" s="69" t="s">
        <v>802</v>
      </c>
      <c r="C178" s="60" t="s">
        <v>211</v>
      </c>
      <c r="D178" s="60" t="s">
        <v>435</v>
      </c>
      <c r="E178" s="60" t="s">
        <v>161</v>
      </c>
      <c r="F178" s="113" t="s">
        <v>803</v>
      </c>
      <c r="G178" s="190">
        <v>85736099228</v>
      </c>
    </row>
    <row r="179" spans="2:7">
      <c r="B179" s="91" t="s">
        <v>804</v>
      </c>
      <c r="C179" s="61" t="s">
        <v>147</v>
      </c>
      <c r="D179" s="61" t="s">
        <v>435</v>
      </c>
      <c r="E179" s="65" t="s">
        <v>152</v>
      </c>
      <c r="F179" s="65" t="s">
        <v>805</v>
      </c>
      <c r="G179" s="173">
        <f>62-813-5123-5075</f>
        <v>-10949</v>
      </c>
    </row>
    <row r="180" spans="2:7">
      <c r="B180" s="143" t="s">
        <v>806</v>
      </c>
      <c r="C180" s="61" t="s">
        <v>183</v>
      </c>
      <c r="D180" s="106" t="s">
        <v>435</v>
      </c>
      <c r="E180" s="66" t="s">
        <v>182</v>
      </c>
      <c r="F180" s="106" t="s">
        <v>807</v>
      </c>
      <c r="G180" s="193"/>
    </row>
    <row r="181" spans="2:7">
      <c r="B181" s="91" t="s">
        <v>808</v>
      </c>
      <c r="C181" s="61" t="s">
        <v>209</v>
      </c>
      <c r="D181" s="61" t="s">
        <v>40</v>
      </c>
      <c r="E181" s="61" t="s">
        <v>298</v>
      </c>
      <c r="F181" s="61" t="s">
        <v>809</v>
      </c>
      <c r="G181" s="173">
        <v>81343689000</v>
      </c>
    </row>
    <row r="182" spans="2:7">
      <c r="B182" s="69" t="s">
        <v>810</v>
      </c>
      <c r="C182" s="61" t="s">
        <v>213</v>
      </c>
      <c r="D182" s="60" t="s">
        <v>435</v>
      </c>
      <c r="E182" s="60" t="s">
        <v>137</v>
      </c>
      <c r="F182" s="60" t="s">
        <v>811</v>
      </c>
      <c r="G182" s="168">
        <v>8123773037</v>
      </c>
    </row>
    <row r="183" spans="2:7">
      <c r="B183" s="69" t="s">
        <v>812</v>
      </c>
      <c r="C183" s="61" t="s">
        <v>213</v>
      </c>
      <c r="D183" s="60" t="s">
        <v>40</v>
      </c>
      <c r="E183" s="60" t="s">
        <v>324</v>
      </c>
      <c r="F183" s="60" t="s">
        <v>813</v>
      </c>
      <c r="G183" s="190">
        <v>8112412223</v>
      </c>
    </row>
    <row r="184" spans="2:7">
      <c r="B184" s="91" t="s">
        <v>814</v>
      </c>
      <c r="C184" s="61" t="s">
        <v>151</v>
      </c>
      <c r="D184" s="61" t="s">
        <v>435</v>
      </c>
      <c r="E184" s="65" t="s">
        <v>138</v>
      </c>
      <c r="F184" s="65" t="s">
        <v>815</v>
      </c>
      <c r="G184" s="173">
        <f>62-812-550-7462</f>
        <v>-8762</v>
      </c>
    </row>
    <row r="185" spans="2:7">
      <c r="B185" s="69" t="s">
        <v>816</v>
      </c>
      <c r="C185" s="61" t="s">
        <v>178</v>
      </c>
      <c r="D185" s="61" t="s">
        <v>435</v>
      </c>
      <c r="E185" s="32" t="s">
        <v>152</v>
      </c>
      <c r="F185" s="70" t="s">
        <v>817</v>
      </c>
      <c r="G185" s="172">
        <v>6281227484500</v>
      </c>
    </row>
    <row r="186" spans="2:7">
      <c r="B186" s="91" t="s">
        <v>818</v>
      </c>
      <c r="C186" s="61" t="s">
        <v>396</v>
      </c>
      <c r="D186" s="61" t="s">
        <v>676</v>
      </c>
      <c r="E186" s="61" t="s">
        <v>283</v>
      </c>
      <c r="F186" s="72" t="s">
        <v>819</v>
      </c>
      <c r="G186" s="173" t="s">
        <v>820</v>
      </c>
    </row>
    <row r="187" spans="2:7">
      <c r="B187" s="91" t="s">
        <v>821</v>
      </c>
      <c r="C187" s="61" t="s">
        <v>192</v>
      </c>
      <c r="D187" s="61" t="s">
        <v>457</v>
      </c>
      <c r="E187" s="65" t="s">
        <v>219</v>
      </c>
      <c r="F187" s="65" t="s">
        <v>822</v>
      </c>
      <c r="G187" s="173">
        <v>8119919682</v>
      </c>
    </row>
    <row r="188" spans="2:7">
      <c r="B188" s="69" t="s">
        <v>823</v>
      </c>
      <c r="C188" s="60" t="s">
        <v>205</v>
      </c>
      <c r="D188" s="60" t="s">
        <v>438</v>
      </c>
      <c r="E188" s="60" t="s">
        <v>255</v>
      </c>
      <c r="F188" s="62" t="s">
        <v>824</v>
      </c>
      <c r="G188" s="168"/>
    </row>
    <row r="189" spans="2:7">
      <c r="B189" s="84" t="s">
        <v>825</v>
      </c>
      <c r="C189" s="61" t="s">
        <v>145</v>
      </c>
      <c r="D189" s="66" t="s">
        <v>438</v>
      </c>
      <c r="E189" s="67" t="s">
        <v>254</v>
      </c>
      <c r="F189" s="68" t="s">
        <v>826</v>
      </c>
      <c r="G189" s="169">
        <v>81363545803</v>
      </c>
    </row>
    <row r="190" spans="2:7" ht="15.75" thickBot="1">
      <c r="B190" s="91" t="s">
        <v>827</v>
      </c>
      <c r="C190" s="61" t="s">
        <v>147</v>
      </c>
      <c r="D190" s="61" t="s">
        <v>435</v>
      </c>
      <c r="E190" s="65" t="s">
        <v>125</v>
      </c>
      <c r="F190" s="128" t="s">
        <v>828</v>
      </c>
      <c r="G190" s="173">
        <f>62-812-155-6596</f>
        <v>-7501</v>
      </c>
    </row>
    <row r="191" spans="2:7" ht="15.75" thickBot="1">
      <c r="B191" s="143" t="s">
        <v>829</v>
      </c>
      <c r="C191" s="61" t="s">
        <v>183</v>
      </c>
      <c r="D191" s="61" t="s">
        <v>438</v>
      </c>
      <c r="E191" s="106" t="s">
        <v>184</v>
      </c>
      <c r="F191" s="106" t="s">
        <v>830</v>
      </c>
      <c r="G191" s="193"/>
    </row>
    <row r="192" spans="2:7" ht="15.75" thickBot="1">
      <c r="B192" s="145" t="s">
        <v>831</v>
      </c>
      <c r="C192" s="95" t="s">
        <v>210</v>
      </c>
      <c r="D192" s="61" t="s">
        <v>435</v>
      </c>
      <c r="E192" s="146" t="s">
        <v>139</v>
      </c>
      <c r="F192" s="147" t="s">
        <v>832</v>
      </c>
      <c r="G192" s="194">
        <v>81350721759</v>
      </c>
    </row>
    <row r="193" spans="2:7">
      <c r="B193" s="91" t="s">
        <v>833</v>
      </c>
      <c r="C193" s="61" t="s">
        <v>158</v>
      </c>
      <c r="D193" s="61" t="s">
        <v>457</v>
      </c>
      <c r="E193" s="65" t="s">
        <v>224</v>
      </c>
      <c r="F193" s="65" t="s">
        <v>834</v>
      </c>
      <c r="G193" s="173">
        <f>62-857-8733-4651</f>
        <v>-14179</v>
      </c>
    </row>
    <row r="194" spans="2:7">
      <c r="B194" s="69" t="s">
        <v>835</v>
      </c>
      <c r="C194" s="61" t="s">
        <v>213</v>
      </c>
      <c r="D194" s="60" t="s">
        <v>435</v>
      </c>
      <c r="E194" s="60" t="s">
        <v>137</v>
      </c>
      <c r="F194" s="60" t="s">
        <v>836</v>
      </c>
      <c r="G194" s="168">
        <v>8113943654</v>
      </c>
    </row>
    <row r="195" spans="2:7">
      <c r="B195" s="71" t="s">
        <v>837</v>
      </c>
      <c r="C195" s="61" t="s">
        <v>122</v>
      </c>
      <c r="D195" s="61" t="s">
        <v>457</v>
      </c>
      <c r="E195" s="61" t="s">
        <v>216</v>
      </c>
      <c r="F195" s="148" t="s">
        <v>838</v>
      </c>
      <c r="G195" s="183" t="s">
        <v>839</v>
      </c>
    </row>
    <row r="196" spans="2:7">
      <c r="B196" s="71" t="s">
        <v>840</v>
      </c>
      <c r="C196" s="61" t="s">
        <v>134</v>
      </c>
      <c r="D196" s="61" t="s">
        <v>435</v>
      </c>
      <c r="E196" s="61" t="s">
        <v>136</v>
      </c>
      <c r="F196" s="72" t="s">
        <v>841</v>
      </c>
      <c r="G196" s="183" t="s">
        <v>842</v>
      </c>
    </row>
    <row r="197" spans="2:7">
      <c r="B197" s="71" t="s">
        <v>843</v>
      </c>
      <c r="C197" s="61" t="s">
        <v>122</v>
      </c>
      <c r="D197" s="61" t="s">
        <v>435</v>
      </c>
      <c r="E197" s="61" t="s">
        <v>131</v>
      </c>
      <c r="F197" s="148" t="s">
        <v>844</v>
      </c>
      <c r="G197" s="183" t="s">
        <v>845</v>
      </c>
    </row>
    <row r="198" spans="2:7">
      <c r="B198" s="69" t="s">
        <v>846</v>
      </c>
      <c r="C198" s="60" t="s">
        <v>151</v>
      </c>
      <c r="D198" s="60" t="s">
        <v>435</v>
      </c>
      <c r="E198" s="63" t="s">
        <v>135</v>
      </c>
      <c r="F198" s="63" t="s">
        <v>847</v>
      </c>
      <c r="G198" s="168">
        <f>62-811-543-2412</f>
        <v>-3704</v>
      </c>
    </row>
    <row r="199" spans="2:7">
      <c r="B199" s="71" t="s">
        <v>848</v>
      </c>
      <c r="C199" s="61" t="s">
        <v>134</v>
      </c>
      <c r="D199" s="61" t="s">
        <v>435</v>
      </c>
      <c r="E199" s="61" t="s">
        <v>137</v>
      </c>
      <c r="F199" s="72" t="s">
        <v>849</v>
      </c>
      <c r="G199" s="183" t="s">
        <v>850</v>
      </c>
    </row>
    <row r="200" spans="2:7">
      <c r="B200" s="71" t="s">
        <v>851</v>
      </c>
      <c r="C200" s="61" t="s">
        <v>134</v>
      </c>
      <c r="D200" s="61" t="s">
        <v>435</v>
      </c>
      <c r="E200" s="61" t="s">
        <v>138</v>
      </c>
      <c r="F200" s="72" t="s">
        <v>852</v>
      </c>
      <c r="G200" s="183" t="s">
        <v>853</v>
      </c>
    </row>
    <row r="201" spans="2:7">
      <c r="B201" s="71" t="s">
        <v>854</v>
      </c>
      <c r="C201" s="61" t="s">
        <v>130</v>
      </c>
      <c r="D201" s="61" t="s">
        <v>435</v>
      </c>
      <c r="E201" s="61" t="s">
        <v>139</v>
      </c>
      <c r="F201" s="72" t="s">
        <v>855</v>
      </c>
      <c r="G201" s="183" t="s">
        <v>856</v>
      </c>
    </row>
    <row r="202" spans="2:7">
      <c r="B202" s="143" t="s">
        <v>857</v>
      </c>
      <c r="C202" s="60" t="s">
        <v>183</v>
      </c>
      <c r="D202" s="106" t="s">
        <v>435</v>
      </c>
      <c r="E202" s="106" t="s">
        <v>133</v>
      </c>
      <c r="F202" s="106" t="s">
        <v>858</v>
      </c>
      <c r="G202" s="193"/>
    </row>
    <row r="203" spans="2:7">
      <c r="B203" s="91" t="s">
        <v>859</v>
      </c>
      <c r="C203" s="61" t="s">
        <v>197</v>
      </c>
      <c r="D203" s="61" t="s">
        <v>438</v>
      </c>
      <c r="E203" s="61" t="s">
        <v>255</v>
      </c>
      <c r="F203" s="72" t="s">
        <v>860</v>
      </c>
      <c r="G203" s="173"/>
    </row>
    <row r="204" spans="2:7">
      <c r="B204" s="71" t="s">
        <v>861</v>
      </c>
      <c r="C204" s="61" t="s">
        <v>134</v>
      </c>
      <c r="D204" s="61" t="s">
        <v>435</v>
      </c>
      <c r="E204" s="61" t="s">
        <v>135</v>
      </c>
      <c r="F204" s="72" t="s">
        <v>862</v>
      </c>
      <c r="G204" s="183" t="s">
        <v>863</v>
      </c>
    </row>
    <row r="205" spans="2:7">
      <c r="B205" s="71" t="s">
        <v>864</v>
      </c>
      <c r="C205" s="61" t="s">
        <v>134</v>
      </c>
      <c r="D205" s="61" t="s">
        <v>451</v>
      </c>
      <c r="E205" s="61" t="s">
        <v>379</v>
      </c>
      <c r="F205" s="72" t="s">
        <v>865</v>
      </c>
      <c r="G205" s="183" t="s">
        <v>866</v>
      </c>
    </row>
    <row r="206" spans="2:7">
      <c r="B206" s="91" t="s">
        <v>867</v>
      </c>
      <c r="C206" s="61" t="s">
        <v>396</v>
      </c>
      <c r="D206" s="61" t="s">
        <v>676</v>
      </c>
      <c r="E206" s="61" t="s">
        <v>275</v>
      </c>
      <c r="F206" s="72" t="s">
        <v>868</v>
      </c>
      <c r="G206" s="173" t="s">
        <v>869</v>
      </c>
    </row>
    <row r="207" spans="2:7">
      <c r="B207" s="69" t="s">
        <v>870</v>
      </c>
      <c r="C207" s="61" t="s">
        <v>213</v>
      </c>
      <c r="D207" s="60" t="s">
        <v>435</v>
      </c>
      <c r="E207" s="60" t="s">
        <v>138</v>
      </c>
      <c r="F207" s="60" t="s">
        <v>871</v>
      </c>
      <c r="G207" s="168">
        <v>8113943862</v>
      </c>
    </row>
    <row r="208" spans="2:7">
      <c r="B208" s="69" t="s">
        <v>872</v>
      </c>
      <c r="C208" s="61" t="s">
        <v>174</v>
      </c>
      <c r="D208" s="60" t="s">
        <v>435</v>
      </c>
      <c r="E208" s="88" t="s">
        <v>135</v>
      </c>
      <c r="F208" s="70" t="s">
        <v>873</v>
      </c>
      <c r="G208" s="172">
        <v>628115933287</v>
      </c>
    </row>
    <row r="209" spans="2:7">
      <c r="B209" s="69" t="s">
        <v>874</v>
      </c>
      <c r="C209" s="61" t="s">
        <v>177</v>
      </c>
      <c r="D209" s="61" t="s">
        <v>435</v>
      </c>
      <c r="E209" s="32" t="s">
        <v>138</v>
      </c>
      <c r="F209" s="70" t="s">
        <v>875</v>
      </c>
      <c r="G209" s="172">
        <v>628115451406</v>
      </c>
    </row>
    <row r="210" spans="2:7">
      <c r="B210" s="82" t="s">
        <v>876</v>
      </c>
      <c r="C210" s="61" t="s">
        <v>396</v>
      </c>
      <c r="D210" s="61" t="s">
        <v>438</v>
      </c>
      <c r="E210" s="61" t="s">
        <v>281</v>
      </c>
      <c r="F210" s="72" t="s">
        <v>877</v>
      </c>
      <c r="G210" s="173" t="s">
        <v>878</v>
      </c>
    </row>
    <row r="211" spans="2:7">
      <c r="B211" s="112" t="s">
        <v>879</v>
      </c>
      <c r="C211" s="60" t="s">
        <v>211</v>
      </c>
      <c r="D211" s="60" t="s">
        <v>435</v>
      </c>
      <c r="E211" s="60" t="s">
        <v>124</v>
      </c>
      <c r="F211" s="62" t="s">
        <v>880</v>
      </c>
      <c r="G211" s="195">
        <v>81255472960</v>
      </c>
    </row>
    <row r="212" spans="2:7">
      <c r="B212" s="82" t="s">
        <v>881</v>
      </c>
      <c r="C212" s="61" t="s">
        <v>188</v>
      </c>
      <c r="D212" s="61" t="s">
        <v>459</v>
      </c>
      <c r="E212" s="61" t="s">
        <v>272</v>
      </c>
      <c r="F212" s="72" t="s">
        <v>882</v>
      </c>
      <c r="G212" s="179">
        <v>8125538440</v>
      </c>
    </row>
    <row r="213" spans="2:7">
      <c r="B213" s="91" t="s">
        <v>883</v>
      </c>
      <c r="C213" s="95" t="s">
        <v>209</v>
      </c>
      <c r="D213" s="61" t="s">
        <v>435</v>
      </c>
      <c r="E213" s="61" t="s">
        <v>208</v>
      </c>
      <c r="F213" s="61" t="s">
        <v>884</v>
      </c>
      <c r="G213" s="173">
        <v>8125883392</v>
      </c>
    </row>
    <row r="214" spans="2:7">
      <c r="B214" s="69" t="s">
        <v>885</v>
      </c>
      <c r="C214" s="61" t="s">
        <v>396</v>
      </c>
      <c r="D214" s="61" t="s">
        <v>433</v>
      </c>
      <c r="E214" s="60" t="s">
        <v>285</v>
      </c>
      <c r="F214" s="62" t="s">
        <v>886</v>
      </c>
      <c r="G214" s="168" t="s">
        <v>887</v>
      </c>
    </row>
    <row r="215" spans="2:7">
      <c r="B215" s="71" t="s">
        <v>888</v>
      </c>
      <c r="C215" s="61" t="s">
        <v>128</v>
      </c>
      <c r="D215" s="61" t="s">
        <v>435</v>
      </c>
      <c r="E215" s="61" t="s">
        <v>137</v>
      </c>
      <c r="F215" s="72" t="s">
        <v>889</v>
      </c>
      <c r="G215" s="183">
        <v>5468078</v>
      </c>
    </row>
    <row r="216" spans="2:7">
      <c r="B216" s="91" t="s">
        <v>890</v>
      </c>
      <c r="C216" s="61" t="s">
        <v>201</v>
      </c>
      <c r="D216" s="61" t="s">
        <v>40</v>
      </c>
      <c r="E216" s="61" t="s">
        <v>315</v>
      </c>
      <c r="F216" s="72" t="s">
        <v>891</v>
      </c>
      <c r="G216" s="173">
        <v>81294293435</v>
      </c>
    </row>
    <row r="217" spans="2:7">
      <c r="B217" s="71" t="s">
        <v>892</v>
      </c>
      <c r="C217" s="61" t="s">
        <v>134</v>
      </c>
      <c r="D217" s="61" t="s">
        <v>435</v>
      </c>
      <c r="E217" s="61" t="s">
        <v>137</v>
      </c>
      <c r="F217" s="72" t="s">
        <v>893</v>
      </c>
      <c r="G217" s="183" t="s">
        <v>894</v>
      </c>
    </row>
    <row r="218" spans="2:7">
      <c r="B218" s="91" t="s">
        <v>895</v>
      </c>
      <c r="C218" s="61" t="s">
        <v>150</v>
      </c>
      <c r="D218" s="61" t="s">
        <v>435</v>
      </c>
      <c r="E218" s="65" t="s">
        <v>157</v>
      </c>
      <c r="F218" s="65" t="s">
        <v>896</v>
      </c>
      <c r="G218" s="173">
        <f>62-812-510-6002</f>
        <v>-7262</v>
      </c>
    </row>
    <row r="219" spans="2:7">
      <c r="B219" s="84" t="s">
        <v>897</v>
      </c>
      <c r="C219" s="61" t="s">
        <v>145</v>
      </c>
      <c r="D219" s="66" t="s">
        <v>438</v>
      </c>
      <c r="E219" s="67" t="s">
        <v>263</v>
      </c>
      <c r="F219" s="68" t="s">
        <v>898</v>
      </c>
      <c r="G219" s="169">
        <v>8127846590</v>
      </c>
    </row>
    <row r="220" spans="2:7">
      <c r="B220" s="69" t="s">
        <v>899</v>
      </c>
      <c r="C220" s="61" t="s">
        <v>213</v>
      </c>
      <c r="D220" s="60" t="s">
        <v>435</v>
      </c>
      <c r="E220" s="60" t="s">
        <v>212</v>
      </c>
      <c r="F220" s="60" t="s">
        <v>900</v>
      </c>
      <c r="G220" s="168">
        <v>8121009940</v>
      </c>
    </row>
    <row r="221" spans="2:7">
      <c r="B221" s="82" t="s">
        <v>901</v>
      </c>
      <c r="C221" s="61" t="s">
        <v>396</v>
      </c>
      <c r="D221" s="61" t="s">
        <v>438</v>
      </c>
      <c r="E221" s="61" t="s">
        <v>279</v>
      </c>
      <c r="F221" s="72" t="s">
        <v>902</v>
      </c>
      <c r="G221" s="173" t="s">
        <v>903</v>
      </c>
    </row>
    <row r="222" spans="2:7">
      <c r="B222" s="69" t="s">
        <v>904</v>
      </c>
      <c r="C222" s="60" t="s">
        <v>201</v>
      </c>
      <c r="D222" s="60" t="s">
        <v>435</v>
      </c>
      <c r="E222" s="60" t="s">
        <v>200</v>
      </c>
      <c r="F222" s="60" t="s">
        <v>905</v>
      </c>
      <c r="G222" s="168">
        <v>8124836685</v>
      </c>
    </row>
    <row r="223" spans="2:7">
      <c r="B223" s="126" t="s">
        <v>906</v>
      </c>
      <c r="C223" s="60" t="s">
        <v>122</v>
      </c>
      <c r="D223" s="60" t="s">
        <v>451</v>
      </c>
      <c r="E223" s="60" t="s">
        <v>217</v>
      </c>
      <c r="F223" s="62" t="s">
        <v>907</v>
      </c>
      <c r="G223" s="188" t="s">
        <v>908</v>
      </c>
    </row>
    <row r="224" spans="2:7">
      <c r="B224" s="71" t="s">
        <v>909</v>
      </c>
      <c r="C224" s="61" t="s">
        <v>128</v>
      </c>
      <c r="D224" s="61" t="s">
        <v>438</v>
      </c>
      <c r="E224" s="61" t="s">
        <v>254</v>
      </c>
      <c r="F224" s="72" t="s">
        <v>910</v>
      </c>
      <c r="G224" s="183" t="s">
        <v>911</v>
      </c>
    </row>
    <row r="225" spans="2:7">
      <c r="B225" s="91" t="s">
        <v>912</v>
      </c>
      <c r="C225" s="61" t="s">
        <v>197</v>
      </c>
      <c r="D225" s="61" t="s">
        <v>457</v>
      </c>
      <c r="E225" s="61" t="s">
        <v>240</v>
      </c>
      <c r="F225" s="78" t="s">
        <v>913</v>
      </c>
      <c r="G225" s="173"/>
    </row>
    <row r="226" spans="2:7">
      <c r="B226" s="91" t="s">
        <v>914</v>
      </c>
      <c r="C226" s="61" t="s">
        <v>192</v>
      </c>
      <c r="D226" s="61" t="s">
        <v>435</v>
      </c>
      <c r="E226" s="65" t="s">
        <v>194</v>
      </c>
      <c r="F226" s="65" t="s">
        <v>915</v>
      </c>
      <c r="G226" s="173" t="s">
        <v>916</v>
      </c>
    </row>
    <row r="227" spans="2:7">
      <c r="B227" s="69" t="s">
        <v>917</v>
      </c>
      <c r="C227" s="61" t="s">
        <v>171</v>
      </c>
      <c r="D227" s="61" t="s">
        <v>451</v>
      </c>
      <c r="E227" s="149" t="s">
        <v>233</v>
      </c>
      <c r="F227" s="70" t="s">
        <v>918</v>
      </c>
      <c r="G227" s="172">
        <v>628115453476</v>
      </c>
    </row>
    <row r="228" spans="2:7">
      <c r="B228" s="71" t="s">
        <v>919</v>
      </c>
      <c r="C228" s="61" t="s">
        <v>128</v>
      </c>
      <c r="D228" s="61" t="s">
        <v>438</v>
      </c>
      <c r="E228" s="61" t="s">
        <v>255</v>
      </c>
      <c r="F228" s="72" t="s">
        <v>920</v>
      </c>
      <c r="G228" s="183" t="s">
        <v>921</v>
      </c>
    </row>
    <row r="229" spans="2:7">
      <c r="B229" s="91" t="s">
        <v>922</v>
      </c>
      <c r="C229" s="61" t="s">
        <v>209</v>
      </c>
      <c r="D229" s="61" t="s">
        <v>451</v>
      </c>
      <c r="E229" s="61" t="s">
        <v>245</v>
      </c>
      <c r="F229" s="150" t="s">
        <v>923</v>
      </c>
      <c r="G229" s="196">
        <v>85355400283</v>
      </c>
    </row>
    <row r="230" spans="2:7" ht="15.75" thickBot="1">
      <c r="B230" s="69" t="s">
        <v>924</v>
      </c>
      <c r="C230" s="61" t="s">
        <v>174</v>
      </c>
      <c r="D230" s="60" t="s">
        <v>435</v>
      </c>
      <c r="E230" s="32" t="s">
        <v>131</v>
      </c>
      <c r="F230" s="70" t="s">
        <v>925</v>
      </c>
      <c r="G230" s="125">
        <v>6285346179296</v>
      </c>
    </row>
    <row r="231" spans="2:7" ht="15.75" thickBot="1">
      <c r="B231" s="71" t="s">
        <v>926</v>
      </c>
      <c r="C231" s="61" t="s">
        <v>220</v>
      </c>
      <c r="D231" s="151" t="s">
        <v>457</v>
      </c>
      <c r="E231" s="152" t="s">
        <v>219</v>
      </c>
      <c r="F231" s="153" t="s">
        <v>927</v>
      </c>
      <c r="G231" s="124" t="s">
        <v>928</v>
      </c>
    </row>
    <row r="232" spans="2:7" ht="15.75" thickBot="1">
      <c r="B232" s="71" t="s">
        <v>929</v>
      </c>
      <c r="C232" s="61" t="s">
        <v>122</v>
      </c>
      <c r="D232" s="61" t="s">
        <v>433</v>
      </c>
      <c r="E232" s="60" t="s">
        <v>257</v>
      </c>
      <c r="F232" s="127" t="s">
        <v>930</v>
      </c>
      <c r="G232" s="179">
        <v>8114907141</v>
      </c>
    </row>
    <row r="233" spans="2:7" ht="15.75" thickBot="1">
      <c r="B233" s="91" t="s">
        <v>931</v>
      </c>
      <c r="C233" s="61" t="s">
        <v>150</v>
      </c>
      <c r="D233" s="61" t="s">
        <v>40</v>
      </c>
      <c r="E233" s="65" t="s">
        <v>296</v>
      </c>
      <c r="F233" s="154" t="s">
        <v>932</v>
      </c>
      <c r="G233" s="173">
        <f>62-811-5453-451</f>
        <v>-6653</v>
      </c>
    </row>
    <row r="234" spans="2:7" ht="15.75" thickBot="1">
      <c r="B234" s="69" t="s">
        <v>933</v>
      </c>
      <c r="C234" s="60" t="s">
        <v>154</v>
      </c>
      <c r="D234" s="60" t="s">
        <v>451</v>
      </c>
      <c r="E234" s="63" t="s">
        <v>225</v>
      </c>
      <c r="F234" s="155" t="s">
        <v>934</v>
      </c>
      <c r="G234" s="168">
        <f>62-811-5022-955</f>
        <v>-6726</v>
      </c>
    </row>
    <row r="235" spans="2:7">
      <c r="B235" s="69" t="s">
        <v>935</v>
      </c>
      <c r="C235" s="60" t="s">
        <v>147</v>
      </c>
      <c r="D235" s="60" t="s">
        <v>40</v>
      </c>
      <c r="E235" s="63" t="s">
        <v>301</v>
      </c>
      <c r="F235" s="113" t="s">
        <v>936</v>
      </c>
      <c r="G235" s="168">
        <f>62-811-5902-692</f>
        <v>-7343</v>
      </c>
    </row>
    <row r="236" spans="2:7" ht="15.75" thickBot="1">
      <c r="B236" s="71" t="s">
        <v>937</v>
      </c>
      <c r="C236" s="61" t="s">
        <v>122</v>
      </c>
      <c r="D236" s="61" t="s">
        <v>438</v>
      </c>
      <c r="E236" s="61" t="s">
        <v>253</v>
      </c>
      <c r="F236" s="127" t="s">
        <v>938</v>
      </c>
      <c r="G236" s="183" t="s">
        <v>939</v>
      </c>
    </row>
    <row r="237" spans="2:7">
      <c r="B237" s="91" t="s">
        <v>940</v>
      </c>
      <c r="C237" s="61" t="s">
        <v>150</v>
      </c>
      <c r="D237" s="61" t="s">
        <v>435</v>
      </c>
      <c r="E237" s="65" t="s">
        <v>149</v>
      </c>
      <c r="F237" s="65" t="s">
        <v>941</v>
      </c>
      <c r="G237" s="173">
        <f>62-811-519-7000</f>
        <v>-8268</v>
      </c>
    </row>
    <row r="238" spans="2:7">
      <c r="B238" s="91" t="s">
        <v>942</v>
      </c>
      <c r="C238" s="61" t="s">
        <v>192</v>
      </c>
      <c r="D238" s="61" t="s">
        <v>457</v>
      </c>
      <c r="E238" s="65" t="s">
        <v>240</v>
      </c>
      <c r="F238" s="65" t="s">
        <v>943</v>
      </c>
      <c r="G238" s="173">
        <v>8118304950</v>
      </c>
    </row>
    <row r="239" spans="2:7">
      <c r="B239" s="91" t="s">
        <v>944</v>
      </c>
      <c r="C239" s="61" t="s">
        <v>209</v>
      </c>
      <c r="D239" s="61" t="s">
        <v>435</v>
      </c>
      <c r="E239" s="61" t="s">
        <v>172</v>
      </c>
      <c r="F239" s="61" t="s">
        <v>945</v>
      </c>
      <c r="G239" s="173">
        <v>8114226517</v>
      </c>
    </row>
    <row r="240" spans="2:7">
      <c r="B240" s="91" t="s">
        <v>946</v>
      </c>
      <c r="C240" s="61" t="s">
        <v>396</v>
      </c>
      <c r="D240" s="60" t="s">
        <v>487</v>
      </c>
      <c r="E240" s="61" t="s">
        <v>249</v>
      </c>
      <c r="F240" s="72" t="s">
        <v>947</v>
      </c>
      <c r="G240" s="173"/>
    </row>
    <row r="241" spans="2:7">
      <c r="B241" s="71" t="s">
        <v>948</v>
      </c>
      <c r="C241" s="61" t="s">
        <v>130</v>
      </c>
      <c r="D241" s="61" t="s">
        <v>435</v>
      </c>
      <c r="E241" s="61" t="s">
        <v>136</v>
      </c>
      <c r="F241" s="72" t="s">
        <v>949</v>
      </c>
      <c r="G241" s="183" t="s">
        <v>950</v>
      </c>
    </row>
    <row r="242" spans="2:7">
      <c r="B242" s="91" t="s">
        <v>951</v>
      </c>
      <c r="C242" s="61" t="s">
        <v>154</v>
      </c>
      <c r="D242" s="61" t="s">
        <v>435</v>
      </c>
      <c r="E242" s="65" t="s">
        <v>160</v>
      </c>
      <c r="F242" s="65" t="s">
        <v>952</v>
      </c>
      <c r="G242" s="173">
        <f>62-813-4946-2831</f>
        <v>-8528</v>
      </c>
    </row>
    <row r="243" spans="2:7">
      <c r="B243" s="91" t="s">
        <v>953</v>
      </c>
      <c r="C243" s="61" t="s">
        <v>155</v>
      </c>
      <c r="D243" s="61" t="s">
        <v>435</v>
      </c>
      <c r="E243" s="65" t="s">
        <v>160</v>
      </c>
      <c r="F243" s="65" t="s">
        <v>954</v>
      </c>
      <c r="G243" s="173">
        <f>62-812-5829-459</f>
        <v>-7038</v>
      </c>
    </row>
    <row r="244" spans="2:7">
      <c r="B244" s="69" t="s">
        <v>955</v>
      </c>
      <c r="C244" s="69" t="s">
        <v>252</v>
      </c>
      <c r="D244" s="60" t="s">
        <v>956</v>
      </c>
      <c r="E244" s="60" t="s">
        <v>372</v>
      </c>
      <c r="F244" s="113" t="s">
        <v>957</v>
      </c>
      <c r="G244" s="197" t="s">
        <v>958</v>
      </c>
    </row>
    <row r="245" spans="2:7">
      <c r="B245" s="69" t="s">
        <v>955</v>
      </c>
      <c r="C245" s="156" t="s">
        <v>252</v>
      </c>
      <c r="D245" s="60" t="s">
        <v>959</v>
      </c>
      <c r="E245" s="121" t="s">
        <v>372</v>
      </c>
      <c r="F245" s="78" t="s">
        <v>957</v>
      </c>
      <c r="G245" s="197" t="s">
        <v>958</v>
      </c>
    </row>
    <row r="246" spans="2:7">
      <c r="B246" s="69" t="s">
        <v>960</v>
      </c>
      <c r="C246" s="61" t="s">
        <v>174</v>
      </c>
      <c r="D246" s="61" t="s">
        <v>438</v>
      </c>
      <c r="E246" s="32" t="s">
        <v>267</v>
      </c>
      <c r="F246" s="70" t="s">
        <v>961</v>
      </c>
      <c r="G246" s="125">
        <v>6282334133512</v>
      </c>
    </row>
    <row r="247" spans="2:7">
      <c r="B247" s="91" t="s">
        <v>962</v>
      </c>
      <c r="C247" s="61" t="s">
        <v>147</v>
      </c>
      <c r="D247" s="61" t="s">
        <v>459</v>
      </c>
      <c r="E247" s="61" t="s">
        <v>262</v>
      </c>
      <c r="F247" s="72" t="s">
        <v>963</v>
      </c>
      <c r="G247" s="173">
        <f>62-811-5421-894</f>
        <v>-7064</v>
      </c>
    </row>
    <row r="248" spans="2:7">
      <c r="B248" s="91" t="s">
        <v>964</v>
      </c>
      <c r="C248" s="61" t="s">
        <v>192</v>
      </c>
      <c r="D248" s="61" t="s">
        <v>438</v>
      </c>
      <c r="E248" s="65" t="s">
        <v>217</v>
      </c>
      <c r="F248" s="65" t="s">
        <v>965</v>
      </c>
      <c r="G248" s="173">
        <v>8111811266</v>
      </c>
    </row>
    <row r="249" spans="2:7">
      <c r="B249" s="69" t="s">
        <v>966</v>
      </c>
      <c r="C249" s="61" t="s">
        <v>213</v>
      </c>
      <c r="D249" s="60" t="s">
        <v>438</v>
      </c>
      <c r="E249" s="60" t="s">
        <v>261</v>
      </c>
      <c r="F249" s="60" t="s">
        <v>967</v>
      </c>
      <c r="G249" s="168">
        <v>8113905458</v>
      </c>
    </row>
    <row r="250" spans="2:7">
      <c r="B250" s="91" t="s">
        <v>968</v>
      </c>
      <c r="C250" s="61" t="s">
        <v>201</v>
      </c>
      <c r="D250" s="61" t="s">
        <v>457</v>
      </c>
      <c r="E250" s="61" t="s">
        <v>227</v>
      </c>
      <c r="F250" s="78" t="s">
        <v>969</v>
      </c>
      <c r="G250" s="173"/>
    </row>
    <row r="251" spans="2:7">
      <c r="B251" s="91" t="s">
        <v>970</v>
      </c>
      <c r="C251" s="61" t="s">
        <v>396</v>
      </c>
      <c r="D251" s="60" t="s">
        <v>239</v>
      </c>
      <c r="E251" s="61" t="s">
        <v>325</v>
      </c>
      <c r="F251" s="72" t="s">
        <v>971</v>
      </c>
      <c r="G251" s="173"/>
    </row>
    <row r="252" spans="2:7">
      <c r="B252" s="69" t="s">
        <v>972</v>
      </c>
      <c r="C252" s="60" t="s">
        <v>177</v>
      </c>
      <c r="D252" s="60" t="s">
        <v>435</v>
      </c>
      <c r="E252" s="32" t="s">
        <v>135</v>
      </c>
      <c r="F252" s="70" t="s">
        <v>973</v>
      </c>
      <c r="G252" s="172">
        <v>628125363694</v>
      </c>
    </row>
    <row r="253" spans="2:7">
      <c r="B253" s="84" t="s">
        <v>974</v>
      </c>
      <c r="C253" s="61" t="s">
        <v>145</v>
      </c>
      <c r="D253" s="66" t="s">
        <v>435</v>
      </c>
      <c r="E253" s="67" t="s">
        <v>124</v>
      </c>
      <c r="F253" s="68" t="s">
        <v>975</v>
      </c>
      <c r="G253" s="169">
        <v>811728595</v>
      </c>
    </row>
    <row r="254" spans="2:7">
      <c r="B254" s="69" t="s">
        <v>976</v>
      </c>
      <c r="C254" s="60" t="s">
        <v>192</v>
      </c>
      <c r="D254" s="60" t="s">
        <v>435</v>
      </c>
      <c r="E254" s="63" t="s">
        <v>193</v>
      </c>
      <c r="F254" s="63" t="s">
        <v>977</v>
      </c>
      <c r="G254" s="168">
        <v>8112425065</v>
      </c>
    </row>
    <row r="255" spans="2:7">
      <c r="B255" s="69" t="s">
        <v>978</v>
      </c>
      <c r="C255" s="61" t="s">
        <v>177</v>
      </c>
      <c r="D255" s="61" t="s">
        <v>435</v>
      </c>
      <c r="E255" s="32" t="s">
        <v>131</v>
      </c>
      <c r="F255" s="70" t="s">
        <v>979</v>
      </c>
      <c r="G255" s="172">
        <v>6281347428165</v>
      </c>
    </row>
    <row r="256" spans="2:7">
      <c r="B256" s="69" t="s">
        <v>980</v>
      </c>
      <c r="C256" s="61" t="s">
        <v>173</v>
      </c>
      <c r="D256" s="61" t="s">
        <v>438</v>
      </c>
      <c r="E256" s="32" t="s">
        <v>226</v>
      </c>
      <c r="F256" s="70"/>
      <c r="G256" s="125"/>
    </row>
    <row r="257" spans="2:7">
      <c r="B257" s="71" t="s">
        <v>981</v>
      </c>
      <c r="C257" s="61" t="s">
        <v>134</v>
      </c>
      <c r="D257" s="61" t="s">
        <v>438</v>
      </c>
      <c r="E257" s="61" t="s">
        <v>254</v>
      </c>
      <c r="F257" s="72" t="s">
        <v>982</v>
      </c>
      <c r="G257" s="183" t="s">
        <v>983</v>
      </c>
    </row>
    <row r="258" spans="2:7">
      <c r="B258" s="69" t="s">
        <v>984</v>
      </c>
      <c r="C258" s="60" t="s">
        <v>243</v>
      </c>
      <c r="D258" s="60" t="s">
        <v>457</v>
      </c>
      <c r="E258" s="60" t="s">
        <v>242</v>
      </c>
      <c r="F258" s="113" t="s">
        <v>985</v>
      </c>
      <c r="G258" s="168"/>
    </row>
    <row r="259" spans="2:7">
      <c r="B259" s="69" t="s">
        <v>986</v>
      </c>
      <c r="C259" s="61" t="s">
        <v>213</v>
      </c>
      <c r="D259" s="60" t="s">
        <v>40</v>
      </c>
      <c r="E259" s="60" t="s">
        <v>309</v>
      </c>
      <c r="F259" s="60" t="s">
        <v>987</v>
      </c>
      <c r="G259" s="190">
        <v>811392881</v>
      </c>
    </row>
    <row r="260" spans="2:7">
      <c r="B260" s="82" t="s">
        <v>988</v>
      </c>
      <c r="C260" s="61" t="s">
        <v>396</v>
      </c>
      <c r="D260" s="61" t="s">
        <v>438</v>
      </c>
      <c r="E260" s="61" t="s">
        <v>278</v>
      </c>
      <c r="F260" s="72" t="s">
        <v>989</v>
      </c>
      <c r="G260" s="173" t="s">
        <v>990</v>
      </c>
    </row>
    <row r="261" spans="2:7">
      <c r="B261" s="69" t="s">
        <v>991</v>
      </c>
      <c r="C261" s="61" t="s">
        <v>213</v>
      </c>
      <c r="D261" s="60" t="s">
        <v>435</v>
      </c>
      <c r="E261" s="60" t="s">
        <v>129</v>
      </c>
      <c r="F261" s="60" t="s">
        <v>992</v>
      </c>
      <c r="G261" s="168">
        <v>81803603801</v>
      </c>
    </row>
    <row r="262" spans="2:7">
      <c r="B262" s="91" t="s">
        <v>993</v>
      </c>
      <c r="C262" s="61" t="s">
        <v>151</v>
      </c>
      <c r="D262" s="61" t="s">
        <v>435</v>
      </c>
      <c r="E262" s="65" t="s">
        <v>148</v>
      </c>
      <c r="F262" s="65" t="s">
        <v>994</v>
      </c>
      <c r="G262" s="173">
        <f>62-813-2872-7479</f>
        <v>-11102</v>
      </c>
    </row>
    <row r="263" spans="2:7">
      <c r="B263" s="112" t="s">
        <v>995</v>
      </c>
      <c r="C263" s="60" t="s">
        <v>210</v>
      </c>
      <c r="D263" s="60" t="s">
        <v>435</v>
      </c>
      <c r="E263" s="60" t="s">
        <v>138</v>
      </c>
      <c r="F263" s="62" t="s">
        <v>996</v>
      </c>
      <c r="G263" s="190">
        <v>81347290649</v>
      </c>
    </row>
    <row r="264" spans="2:7">
      <c r="B264" s="69" t="s">
        <v>997</v>
      </c>
      <c r="C264" s="60" t="s">
        <v>155</v>
      </c>
      <c r="D264" s="60" t="s">
        <v>40</v>
      </c>
      <c r="E264" s="63" t="s">
        <v>296</v>
      </c>
      <c r="F264" s="113" t="s">
        <v>998</v>
      </c>
      <c r="G264" s="168">
        <f>62-813-4916-320</f>
        <v>-5987</v>
      </c>
    </row>
    <row r="265" spans="2:7">
      <c r="B265" s="82" t="s">
        <v>999</v>
      </c>
      <c r="C265" s="61" t="s">
        <v>142</v>
      </c>
      <c r="D265" s="122" t="s">
        <v>40</v>
      </c>
      <c r="E265" s="123" t="s">
        <v>292</v>
      </c>
      <c r="F265" s="83" t="s">
        <v>1000</v>
      </c>
      <c r="G265" s="132" t="s">
        <v>1001</v>
      </c>
    </row>
    <row r="266" spans="2:7" ht="15.75" thickBot="1">
      <c r="B266" s="136" t="s">
        <v>1002</v>
      </c>
      <c r="C266" s="61" t="s">
        <v>154</v>
      </c>
      <c r="D266" s="61" t="s">
        <v>457</v>
      </c>
      <c r="E266" s="97" t="s">
        <v>223</v>
      </c>
      <c r="F266" s="157" t="s">
        <v>1003</v>
      </c>
      <c r="G266" s="173">
        <f>62-811-505-338</f>
        <v>-1592</v>
      </c>
    </row>
    <row r="267" spans="2:7">
      <c r="B267" s="69" t="s">
        <v>1004</v>
      </c>
      <c r="C267" s="69" t="s">
        <v>252</v>
      </c>
      <c r="D267" s="60" t="s">
        <v>457</v>
      </c>
      <c r="E267" s="60" t="s">
        <v>375</v>
      </c>
      <c r="F267" s="158"/>
      <c r="G267" s="197"/>
    </row>
    <row r="268" spans="2:7" ht="15.75" thickBot="1">
      <c r="B268" s="145" t="s">
        <v>1005</v>
      </c>
      <c r="C268" s="61" t="s">
        <v>211</v>
      </c>
      <c r="D268" s="60" t="s">
        <v>451</v>
      </c>
      <c r="E268" s="121" t="s">
        <v>376</v>
      </c>
      <c r="F268" s="159" t="s">
        <v>1006</v>
      </c>
      <c r="G268" s="190">
        <v>81253342004</v>
      </c>
    </row>
    <row r="269" spans="2:7">
      <c r="B269" s="69" t="s">
        <v>1007</v>
      </c>
      <c r="C269" s="61" t="s">
        <v>174</v>
      </c>
      <c r="D269" s="61" t="s">
        <v>451</v>
      </c>
      <c r="E269" s="32" t="s">
        <v>234</v>
      </c>
      <c r="F269" s="160" t="s">
        <v>1008</v>
      </c>
      <c r="G269" s="172">
        <v>6285336279029</v>
      </c>
    </row>
    <row r="270" spans="2:7">
      <c r="B270" s="84" t="s">
        <v>1009</v>
      </c>
      <c r="C270" s="61" t="s">
        <v>145</v>
      </c>
      <c r="D270" s="66" t="s">
        <v>438</v>
      </c>
      <c r="E270" s="67" t="s">
        <v>226</v>
      </c>
      <c r="F270" s="161" t="s">
        <v>1010</v>
      </c>
      <c r="G270" s="169">
        <v>811759408</v>
      </c>
    </row>
    <row r="271" spans="2:7">
      <c r="B271" s="112" t="s">
        <v>1011</v>
      </c>
      <c r="C271" s="60" t="s">
        <v>211</v>
      </c>
      <c r="D271" s="60" t="s">
        <v>435</v>
      </c>
      <c r="E271" s="60" t="s">
        <v>138</v>
      </c>
      <c r="F271" s="162" t="s">
        <v>1012</v>
      </c>
      <c r="G271" s="190">
        <v>81346326565</v>
      </c>
    </row>
    <row r="272" spans="2:7">
      <c r="B272" s="91" t="s">
        <v>1013</v>
      </c>
      <c r="C272" s="61" t="s">
        <v>154</v>
      </c>
      <c r="D272" s="61" t="s">
        <v>435</v>
      </c>
      <c r="E272" s="65" t="s">
        <v>156</v>
      </c>
      <c r="F272" s="163" t="s">
        <v>1014</v>
      </c>
      <c r="G272" s="173">
        <f>62-813-4871-2526</f>
        <v>-8148</v>
      </c>
    </row>
    <row r="273" spans="2:7">
      <c r="B273" s="164" t="s">
        <v>1015</v>
      </c>
      <c r="C273" s="69" t="s">
        <v>252</v>
      </c>
      <c r="D273" s="60" t="s">
        <v>956</v>
      </c>
      <c r="E273" s="54" t="s">
        <v>380</v>
      </c>
      <c r="F273" s="165" t="s">
        <v>1016</v>
      </c>
      <c r="G273" s="197" t="s">
        <v>1017</v>
      </c>
    </row>
    <row r="274" spans="2:7">
      <c r="B274" s="164" t="s">
        <v>1018</v>
      </c>
      <c r="C274" s="69" t="s">
        <v>252</v>
      </c>
      <c r="D274" s="60" t="s">
        <v>1019</v>
      </c>
      <c r="E274" s="54" t="s">
        <v>287</v>
      </c>
      <c r="F274" s="165" t="s">
        <v>1020</v>
      </c>
      <c r="G274" s="198" t="s">
        <v>1021</v>
      </c>
    </row>
    <row r="275" spans="2:7">
      <c r="B275" s="71" t="s">
        <v>1022</v>
      </c>
      <c r="C275" s="61" t="s">
        <v>134</v>
      </c>
      <c r="D275" s="61" t="s">
        <v>438</v>
      </c>
      <c r="E275" s="61" t="s">
        <v>226</v>
      </c>
      <c r="F275" s="166" t="s">
        <v>1023</v>
      </c>
      <c r="G275" s="183" t="s">
        <v>1024</v>
      </c>
    </row>
    <row r="277" spans="2:7">
      <c r="C277" t="s">
        <v>1051</v>
      </c>
    </row>
  </sheetData>
  <autoFilter ref="B1:G275">
    <sortState ref="B2:G275">
      <sortCondition ref="B1:B275"/>
    </sortState>
  </autoFilter>
  <hyperlinks>
    <hyperlink ref="F33" r:id="rId1"/>
    <hyperlink ref="F111" r:id="rId2"/>
    <hyperlink ref="F195" r:id="rId3"/>
    <hyperlink ref="F85" r:id="rId4"/>
    <hyperlink ref="F77" r:id="rId5"/>
    <hyperlink ref="F53" r:id="rId6"/>
    <hyperlink ref="F93" r:id="rId7"/>
    <hyperlink ref="F57" r:id="rId8"/>
    <hyperlink ref="F197" r:id="rId9"/>
    <hyperlink ref="F42" r:id="rId10"/>
    <hyperlink ref="F76" r:id="rId11"/>
    <hyperlink ref="F204" r:id="rId12"/>
    <hyperlink ref="F97" r:id="rId13"/>
    <hyperlink ref="F196" r:id="rId14"/>
    <hyperlink ref="F35" r:id="rId15"/>
    <hyperlink ref="F47" r:id="rId16"/>
    <hyperlink ref="F241" r:id="rId17"/>
    <hyperlink ref="F60" r:id="rId18"/>
    <hyperlink ref="F217" r:id="rId19"/>
    <hyperlink ref="F200" r:id="rId20"/>
    <hyperlink ref="F199" r:id="rId21"/>
    <hyperlink ref="F215" r:id="rId22"/>
    <hyperlink ref="F201" r:id="rId23"/>
    <hyperlink ref="F236" r:id="rId24"/>
    <hyperlink ref="F257" r:id="rId25"/>
    <hyperlink ref="F228" r:id="rId26"/>
    <hyperlink ref="F275" r:id="rId27"/>
    <hyperlink ref="F38" r:id="rId28"/>
    <hyperlink ref="F87" r:id="rId29"/>
    <hyperlink ref="F224" r:id="rId30"/>
    <hyperlink ref="F223" r:id="rId31"/>
    <hyperlink ref="F205" r:id="rId32"/>
    <hyperlink ref="F143" r:id="rId33"/>
    <hyperlink ref="F79" r:id="rId34"/>
    <hyperlink ref="F232" r:id="rId35"/>
    <hyperlink ref="F5" r:id="rId36" display="mailto:sudirman1@fmi.com"/>
    <hyperlink ref="F15" r:id="rId37" display="mailto:nsutarjo@fmi.com"/>
    <hyperlink ref="F244" r:id="rId38" display="mailto:ryanthong@tusspl.com"/>
    <hyperlink ref="F273" r:id="rId39" display="mailto:brenda@tusspl.com"/>
    <hyperlink ref="F274" r:id="rId40" display="mailto:karencky@tusspl.com"/>
    <hyperlink ref="F245" r:id="rId41" display="mailto:ryanthong@tusspl.com"/>
    <hyperlink ref="F34" r:id="rId42"/>
    <hyperlink ref="F265" r:id="rId43" display="elwan.muharizon@trakindo.co.id "/>
    <hyperlink ref="F31" r:id="rId44" display="mailto:mersi.indriani@trakindo.co.id"/>
    <hyperlink ref="F109" r:id="rId45" display="zulfikar.ahmad@trakindo.co.id "/>
    <hyperlink ref="F63" r:id="rId46" display="muliono@trakindo.co.id "/>
    <hyperlink ref="F120" r:id="rId47" display="reza.hafizih@trakindo.co.id "/>
    <hyperlink ref="F94" r:id="rId48" display="mulyanto.syarif@trakindo.co.id "/>
    <hyperlink ref="F173" r:id="rId49" display="rio.mahyuddin@trakindo.co.id "/>
    <hyperlink ref="F20" r:id="rId50"/>
    <hyperlink ref="F233" r:id="rId51" display="mailto:bardianto@trakindo.co.id"/>
    <hyperlink ref="F65" r:id="rId52" display="mailto:titi.fristia@trakindo.co.id"/>
    <hyperlink ref="F264" r:id="rId53" display="mailto:eka.mellyani@trakindo.co.id"/>
    <hyperlink ref="F235" r:id="rId54" display="mailto:rina.rohana@trakindo.co.id"/>
    <hyperlink ref="F91" r:id="rId55" display="mailto:doddy.cahyono@trakindo.co.id"/>
    <hyperlink ref="F247" r:id="rId56"/>
    <hyperlink ref="F73" r:id="rId57" display="mailto:abdul.malik@trakindo.co.id"/>
    <hyperlink ref="F72" r:id="rId58" display="mailto:rahadian.sukma@trakindo.co.id"/>
    <hyperlink ref="F150" r:id="rId59" display="mailto:artha.linda@trakindo.co.id"/>
    <hyperlink ref="F49" r:id="rId60" display="mailto:surya.setiawan@trakindo.co.id"/>
    <hyperlink ref="F71" r:id="rId61" display="mailto:zulviyandi.dahril@trakindo.co.id"/>
    <hyperlink ref="F14" r:id="rId62" display="mailto:desmarita.hasibuan@trakindo.co.id"/>
    <hyperlink ref="F122" r:id="rId63" display="mailto:Afifan.pratama@trakindo.co.id"/>
    <hyperlink ref="F253" r:id="rId64" display="mailto:dovi.jauhari@trakindo.co.id"/>
    <hyperlink ref="F176" r:id="rId65" display="mailto:riyono@trakindo.co.id"/>
    <hyperlink ref="F18" r:id="rId66" display="mailto:muhammad.simbolon@trakindo.co.id"/>
    <hyperlink ref="F3" r:id="rId67" display="mailto:herry.susanto@trakindo.co.id"/>
    <hyperlink ref="F189" r:id="rId68" display="mailto:izmen.prananda@trakindo.co.id"/>
    <hyperlink ref="F219" r:id="rId69" display="mailto:tomarya@trakindo.co.id"/>
    <hyperlink ref="F270" r:id="rId70" display="mailto:Zulhamdyanov@trakindo.co.id"/>
    <hyperlink ref="F139" r:id="rId71" display="mailto:Ahmad.lubis@trakindo"/>
    <hyperlink ref="F16" r:id="rId72"/>
    <hyperlink ref="F151" r:id="rId73" display="mailto:Romi.saputra@trakindo.co.id"/>
    <hyperlink ref="F50" r:id="rId74"/>
    <hyperlink ref="F64" r:id="rId75"/>
    <hyperlink ref="F96" r:id="rId76"/>
    <hyperlink ref="F166" r:id="rId77" display="Gigih.ananto@trakindo.co.id "/>
    <hyperlink ref="F130" r:id="rId78"/>
    <hyperlink ref="F95" r:id="rId79"/>
    <hyperlink ref="F147" r:id="rId80"/>
    <hyperlink ref="F227" r:id="rId81"/>
    <hyperlink ref="F269" r:id="rId82"/>
    <hyperlink ref="F246" r:id="rId83"/>
    <hyperlink ref="F100" r:id="rId84"/>
    <hyperlink ref="F162" r:id="rId85"/>
    <hyperlink ref="F45" r:id="rId86"/>
    <hyperlink ref="F155" r:id="rId87"/>
    <hyperlink ref="F125" r:id="rId88"/>
    <hyperlink ref="F209" r:id="rId89"/>
    <hyperlink ref="F185" r:id="rId90"/>
    <hyperlink ref="F169" r:id="rId91"/>
    <hyperlink ref="F39" r:id="rId92"/>
    <hyperlink ref="F127" r:id="rId93"/>
    <hyperlink ref="F105" r:id="rId94"/>
    <hyperlink ref="F252" r:id="rId95"/>
    <hyperlink ref="F255" r:id="rId96"/>
    <hyperlink ref="F110" r:id="rId97"/>
    <hyperlink ref="F157" r:id="rId98"/>
    <hyperlink ref="F171" r:id="rId99"/>
    <hyperlink ref="F78" r:id="rId100"/>
    <hyperlink ref="F142" r:id="rId101"/>
    <hyperlink ref="F67" r:id="rId102"/>
    <hyperlink ref="F75" r:id="rId103"/>
    <hyperlink ref="F230" r:id="rId104"/>
    <hyperlink ref="F44" r:id="rId105"/>
    <hyperlink ref="F177" r:id="rId106"/>
    <hyperlink ref="F208" r:id="rId107"/>
    <hyperlink ref="F55" r:id="rId108" display="mailto:andy.hakim@trakindo.co.id"/>
    <hyperlink ref="F81" r:id="rId109" display="mailto:tri.pamularsih@trakindo.co.id"/>
    <hyperlink ref="F172" r:id="rId110" display="mailto:hwinanto@trakindo.co.id"/>
    <hyperlink ref="F28" r:id="rId111" display="mailto:anwarst@trakindo.co.id"/>
    <hyperlink ref="F102" r:id="rId112" display="mailto:miftahul.asror@trakindo.co.id"/>
    <hyperlink ref="F152" r:id="rId113" display="mailto:nandini.candraditya@trakindo.co.id"/>
    <hyperlink ref="F68" r:id="rId114" display="mailto:charles.gozali@trakindo.co.id"/>
    <hyperlink ref="F153" r:id="rId115" display="mailto:suyono.ikram@trakindo.co.id"/>
    <hyperlink ref="F108" r:id="rId116"/>
    <hyperlink ref="F114" r:id="rId117"/>
    <hyperlink ref="F156" r:id="rId118"/>
    <hyperlink ref="F40" r:id="rId119"/>
    <hyperlink ref="F175" r:id="rId120" display="mailto:andhik.pujianto@trakindo.co.id"/>
    <hyperlink ref="F30" r:id="rId121"/>
    <hyperlink ref="F54" r:id="rId122" display="mailto:yulman.suriansyah@trakindo.co.id"/>
    <hyperlink ref="F19" r:id="rId123" display="mailto:asgap.ali@trakindo.co.id"/>
    <hyperlink ref="F25" r:id="rId124" display="mailto:acnes.kaltim@trakindo.co.id"/>
    <hyperlink ref="F24" r:id="rId125"/>
    <hyperlink ref="F133" r:id="rId126"/>
    <hyperlink ref="F188" r:id="rId127"/>
    <hyperlink ref="F203" r:id="rId128"/>
    <hyperlink ref="F229" r:id="rId129"/>
    <hyperlink ref="F216" r:id="rId130"/>
    <hyperlink ref="F90" r:id="rId131" display="mailto:allen.mumu@trakindo.co.id"/>
    <hyperlink ref="F258" r:id="rId132" display="mailto:prayus.marsanta@trakindo.co.id"/>
    <hyperlink ref="F250" r:id="rId133" display="mailto:berlin.pabunta@trakindo.co.id"/>
    <hyperlink ref="F225" r:id="rId134" display="mailto:arya.fahrian@trakindo.co.id"/>
    <hyperlink ref="F158" r:id="rId135"/>
    <hyperlink ref="F12" r:id="rId136"/>
    <hyperlink ref="F2" r:id="rId137"/>
    <hyperlink ref="F168" r:id="rId138" display="mailto:mochamad.farid@trakindo.co.id"/>
    <hyperlink ref="F271" r:id="rId139" display="mailto:imelda.sanapang@trakindo.co.id"/>
    <hyperlink ref="F98" r:id="rId140" display="mailto:septo.murdianto@trakindo.co.id"/>
    <hyperlink ref="F211" r:id="rId141" display="mailto:taufik.rachman@trakindo.co.id"/>
    <hyperlink ref="F263" r:id="rId142" display="mailto:leonardus.prasetyo@trakindo.co.id"/>
    <hyperlink ref="F192" r:id="rId143" display="mailto:sugianto.supadi@trakindo.co.id"/>
    <hyperlink ref="F126" r:id="rId144"/>
    <hyperlink ref="F178" r:id="rId145" display="mailto:sulistiawan@trakindo.co.id"/>
    <hyperlink ref="F170" r:id="rId146" display="mailto:candra.juliawan@trakindo.co.id"/>
    <hyperlink ref="F268" r:id="rId147" display="mailto:eko.prihardiyanto@trakindo.co.id"/>
    <hyperlink ref="F118" r:id="rId148"/>
    <hyperlink ref="F8" r:id="rId149"/>
    <hyperlink ref="F56" r:id="rId150"/>
    <hyperlink ref="F51" r:id="rId151"/>
    <hyperlink ref="F206" r:id="rId152"/>
    <hyperlink ref="F186" r:id="rId153"/>
    <hyperlink ref="F121" r:id="rId154"/>
    <hyperlink ref="F260" r:id="rId155"/>
    <hyperlink ref="F221" r:id="rId156"/>
    <hyperlink ref="F148" r:id="rId157"/>
    <hyperlink ref="F210" r:id="rId158"/>
    <hyperlink ref="F10" r:id="rId159" display="mailto:august.trianto@trakindo.co.id"/>
    <hyperlink ref="F13" r:id="rId160" display="mailto:elisa.gunawan@trakindo.co.id"/>
    <hyperlink ref="F26" r:id="rId161" display="mailto:arif.prasetyo@trakindo.co.id"/>
    <hyperlink ref="F58" r:id="rId162"/>
    <hyperlink ref="F163" r:id="rId163"/>
    <hyperlink ref="F37" r:id="rId164"/>
    <hyperlink ref="F112" r:id="rId165"/>
    <hyperlink ref="F240" r:id="rId166"/>
    <hyperlink ref="F251" r:id="rId167"/>
    <hyperlink ref="F70" r:id="rId168"/>
    <hyperlink ref="F116" r:id="rId169"/>
    <hyperlink ref="F214" r:id="rId170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C1:G26"/>
  <sheetViews>
    <sheetView workbookViewId="0">
      <selection activeCell="E5" sqref="E5"/>
    </sheetView>
  </sheetViews>
  <sheetFormatPr defaultRowHeight="15"/>
  <cols>
    <col min="3" max="3" width="24.42578125" bestFit="1" customWidth="1"/>
    <col min="4" max="5" width="34.7109375" bestFit="1" customWidth="1"/>
    <col min="6" max="6" width="19.85546875" bestFit="1" customWidth="1"/>
    <col min="7" max="7" width="15.28515625" bestFit="1" customWidth="1"/>
  </cols>
  <sheetData>
    <row r="1" spans="3:7">
      <c r="C1" t="s">
        <v>1051</v>
      </c>
    </row>
    <row r="2" spans="3:7">
      <c r="C2" s="36" t="s">
        <v>557</v>
      </c>
      <c r="D2" s="35" t="s">
        <v>367</v>
      </c>
      <c r="E2" s="32" t="s">
        <v>161</v>
      </c>
      <c r="F2" s="38" t="s">
        <v>170</v>
      </c>
      <c r="G2" s="36" t="s">
        <v>178</v>
      </c>
    </row>
    <row r="3" spans="3:7">
      <c r="C3" s="36" t="s">
        <v>628</v>
      </c>
      <c r="D3" s="35" t="s">
        <v>368</v>
      </c>
      <c r="E3" s="33" t="s">
        <v>369</v>
      </c>
      <c r="F3" s="38" t="s">
        <v>358</v>
      </c>
      <c r="G3" s="38" t="s">
        <v>358</v>
      </c>
    </row>
    <row r="4" spans="3:7">
      <c r="C4" s="36" t="s">
        <v>980</v>
      </c>
      <c r="D4" s="35" t="s">
        <v>370</v>
      </c>
      <c r="E4" s="35" t="s">
        <v>226</v>
      </c>
      <c r="F4" s="36" t="s">
        <v>170</v>
      </c>
      <c r="G4" s="36" t="s">
        <v>173</v>
      </c>
    </row>
    <row r="5" spans="3:7">
      <c r="C5" s="36" t="s">
        <v>1004</v>
      </c>
      <c r="D5" s="35" t="s">
        <v>374</v>
      </c>
      <c r="E5" s="35" t="s">
        <v>375</v>
      </c>
      <c r="F5" s="39" t="s">
        <v>252</v>
      </c>
      <c r="G5" s="39" t="s">
        <v>252</v>
      </c>
    </row>
    <row r="6" spans="3:7">
      <c r="C6" s="36" t="s">
        <v>1025</v>
      </c>
      <c r="D6" s="36" t="s">
        <v>360</v>
      </c>
      <c r="E6" s="36" t="s">
        <v>193</v>
      </c>
      <c r="F6" s="36" t="s">
        <v>187</v>
      </c>
      <c r="G6" s="36" t="s">
        <v>188</v>
      </c>
    </row>
    <row r="7" spans="3:7">
      <c r="C7" s="36" t="s">
        <v>1026</v>
      </c>
      <c r="D7" s="36" t="s">
        <v>361</v>
      </c>
      <c r="E7" s="36" t="s">
        <v>203</v>
      </c>
      <c r="F7" s="36" t="s">
        <v>196</v>
      </c>
      <c r="G7" s="36" t="s">
        <v>197</v>
      </c>
    </row>
    <row r="8" spans="3:7">
      <c r="C8" s="36" t="s">
        <v>1027</v>
      </c>
      <c r="D8" s="36" t="s">
        <v>362</v>
      </c>
      <c r="E8" s="36" t="s">
        <v>363</v>
      </c>
      <c r="F8" s="36" t="s">
        <v>170</v>
      </c>
      <c r="G8" s="36" t="s">
        <v>174</v>
      </c>
    </row>
    <row r="9" spans="3:7">
      <c r="C9" s="36" t="s">
        <v>1028</v>
      </c>
      <c r="D9" s="36" t="s">
        <v>364</v>
      </c>
      <c r="E9" s="36" t="s">
        <v>193</v>
      </c>
      <c r="F9" s="36" t="s">
        <v>163</v>
      </c>
      <c r="G9" s="36" t="s">
        <v>145</v>
      </c>
    </row>
    <row r="10" spans="3:7">
      <c r="C10" s="36" t="s">
        <v>1029</v>
      </c>
      <c r="D10" s="35" t="s">
        <v>365</v>
      </c>
      <c r="E10" s="35" t="s">
        <v>148</v>
      </c>
      <c r="F10" s="36" t="s">
        <v>170</v>
      </c>
      <c r="G10" s="37" t="s">
        <v>179</v>
      </c>
    </row>
    <row r="11" spans="3:7">
      <c r="C11" s="36" t="s">
        <v>1031</v>
      </c>
      <c r="D11" s="35" t="s">
        <v>412</v>
      </c>
      <c r="E11" s="36" t="s">
        <v>322</v>
      </c>
      <c r="F11" s="38" t="s">
        <v>358</v>
      </c>
      <c r="G11" s="38" t="s">
        <v>358</v>
      </c>
    </row>
    <row r="12" spans="3:7">
      <c r="C12" s="36" t="s">
        <v>1032</v>
      </c>
      <c r="D12" s="35" t="s">
        <v>359</v>
      </c>
      <c r="E12" s="36" t="s">
        <v>319</v>
      </c>
      <c r="F12" s="38" t="s">
        <v>358</v>
      </c>
      <c r="G12" s="38" t="s">
        <v>358</v>
      </c>
    </row>
    <row r="13" spans="3:7">
      <c r="C13" s="36" t="s">
        <v>1033</v>
      </c>
      <c r="D13" s="35" t="s">
        <v>371</v>
      </c>
      <c r="E13" s="36" t="s">
        <v>245</v>
      </c>
      <c r="F13" s="36" t="s">
        <v>358</v>
      </c>
      <c r="G13" s="36" t="s">
        <v>358</v>
      </c>
    </row>
    <row r="14" spans="3:7">
      <c r="C14" s="36" t="s">
        <v>1034</v>
      </c>
      <c r="D14" s="35" t="s">
        <v>377</v>
      </c>
      <c r="E14" s="37" t="s">
        <v>218</v>
      </c>
      <c r="F14" s="38" t="s">
        <v>141</v>
      </c>
      <c r="G14" s="37" t="s">
        <v>378</v>
      </c>
    </row>
    <row r="15" spans="3:7">
      <c r="C15" s="36" t="s">
        <v>1035</v>
      </c>
      <c r="D15" s="35" t="s">
        <v>391</v>
      </c>
      <c r="E15" s="37" t="s">
        <v>419</v>
      </c>
      <c r="F15" s="38" t="s">
        <v>358</v>
      </c>
      <c r="G15" s="36" t="s">
        <v>358</v>
      </c>
    </row>
    <row r="16" spans="3:7">
      <c r="C16" s="36" t="s">
        <v>1036</v>
      </c>
      <c r="D16" s="53" t="s">
        <v>395</v>
      </c>
      <c r="E16" s="53" t="s">
        <v>397</v>
      </c>
      <c r="F16" s="53" t="s">
        <v>358</v>
      </c>
      <c r="G16" s="53" t="s">
        <v>358</v>
      </c>
    </row>
    <row r="17" spans="3:7">
      <c r="C17" s="36" t="s">
        <v>1037</v>
      </c>
      <c r="D17" s="53" t="s">
        <v>398</v>
      </c>
      <c r="E17" s="53" t="s">
        <v>397</v>
      </c>
      <c r="F17" s="53" t="s">
        <v>358</v>
      </c>
      <c r="G17" s="53" t="s">
        <v>358</v>
      </c>
    </row>
    <row r="18" spans="3:7">
      <c r="C18" s="36" t="s">
        <v>1038</v>
      </c>
      <c r="D18" s="53" t="s">
        <v>399</v>
      </c>
      <c r="E18" s="53" t="s">
        <v>401</v>
      </c>
      <c r="F18" s="53" t="s">
        <v>358</v>
      </c>
      <c r="G18" s="53" t="s">
        <v>358</v>
      </c>
    </row>
    <row r="19" spans="3:7">
      <c r="C19" s="36" t="s">
        <v>1039</v>
      </c>
      <c r="D19" s="54" t="s">
        <v>400</v>
      </c>
      <c r="E19" s="54" t="s">
        <v>401</v>
      </c>
      <c r="F19" s="53" t="s">
        <v>358</v>
      </c>
      <c r="G19" s="53" t="s">
        <v>358</v>
      </c>
    </row>
    <row r="20" spans="3:7">
      <c r="C20" s="36" t="s">
        <v>1040</v>
      </c>
      <c r="D20" s="54" t="s">
        <v>402</v>
      </c>
      <c r="E20" s="54" t="s">
        <v>403</v>
      </c>
      <c r="F20" s="53" t="s">
        <v>358</v>
      </c>
      <c r="G20" s="53" t="s">
        <v>358</v>
      </c>
    </row>
    <row r="21" spans="3:7">
      <c r="C21" s="36" t="s">
        <v>1041</v>
      </c>
      <c r="D21" s="54" t="s">
        <v>404</v>
      </c>
      <c r="E21" s="54" t="s">
        <v>405</v>
      </c>
      <c r="F21" s="53" t="s">
        <v>358</v>
      </c>
      <c r="G21" s="53" t="s">
        <v>358</v>
      </c>
    </row>
    <row r="22" spans="3:7">
      <c r="C22" s="36" t="s">
        <v>1042</v>
      </c>
      <c r="D22" s="54" t="s">
        <v>406</v>
      </c>
      <c r="E22" s="54" t="s">
        <v>407</v>
      </c>
      <c r="F22" s="53" t="s">
        <v>358</v>
      </c>
      <c r="G22" s="53" t="s">
        <v>358</v>
      </c>
    </row>
    <row r="23" spans="3:7">
      <c r="C23" s="36" t="s">
        <v>1043</v>
      </c>
      <c r="D23" s="54" t="s">
        <v>408</v>
      </c>
      <c r="E23" s="54" t="s">
        <v>409</v>
      </c>
      <c r="F23" s="53" t="s">
        <v>358</v>
      </c>
      <c r="G23" s="53" t="s">
        <v>358</v>
      </c>
    </row>
    <row r="24" spans="3:7">
      <c r="C24" s="36" t="s">
        <v>1044</v>
      </c>
      <c r="D24" s="54" t="s">
        <v>410</v>
      </c>
      <c r="E24" s="54" t="s">
        <v>322</v>
      </c>
      <c r="F24" s="53" t="s">
        <v>358</v>
      </c>
      <c r="G24" s="53" t="s">
        <v>358</v>
      </c>
    </row>
    <row r="25" spans="3:7">
      <c r="C25" s="36" t="s">
        <v>1045</v>
      </c>
      <c r="D25" s="57" t="s">
        <v>413</v>
      </c>
      <c r="E25" s="57" t="s">
        <v>414</v>
      </c>
      <c r="F25" s="34" t="s">
        <v>358</v>
      </c>
      <c r="G25" s="43" t="s">
        <v>358</v>
      </c>
    </row>
    <row r="26" spans="3:7" ht="30">
      <c r="C26" s="36" t="s">
        <v>1046</v>
      </c>
      <c r="D26" s="57" t="s">
        <v>426</v>
      </c>
      <c r="E26" s="57" t="s">
        <v>427</v>
      </c>
      <c r="F26" s="34" t="s">
        <v>358</v>
      </c>
      <c r="G26" s="43" t="s">
        <v>358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Legend</vt:lpstr>
      <vt:lpstr>Schedule Per Participant (new)</vt:lpstr>
      <vt:lpstr>Supervisor</vt:lpstr>
      <vt:lpstr>Sheet4</vt:lpstr>
      <vt:lpstr>Sheet1</vt:lpstr>
      <vt:lpstr>'Schedule Per Participant (new)'!Print_Titles</vt:lpstr>
    </vt:vector>
  </TitlesOfParts>
  <Company>Accenture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Sinaga, Marjuang</dc:creator>
  <cp:lastModifiedBy>xupj21xrf</cp:lastModifiedBy>
  <cp:lastPrinted>2017-10-12T12:39:45Z</cp:lastPrinted>
  <dcterms:created xsi:type="dcterms:W3CDTF">2013-05-07T10:56:08Z</dcterms:created>
  <dcterms:modified xsi:type="dcterms:W3CDTF">2017-11-06T02:45:56Z</dcterms:modified>
</cp:coreProperties>
</file>