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ri D\data PC lama\6.HDD_Baru_OCT'17\SYA_Service Year Award\SYA_2023\"/>
    </mc:Choice>
  </mc:AlternateContent>
  <xr:revisionPtr revIDLastSave="0" documentId="13_ncr:1_{98B62AB7-6B2E-4C5B-8114-52EABD128087}" xr6:coauthVersionLast="47" xr6:coauthVersionMax="47" xr10:uidLastSave="{00000000-0000-0000-0000-000000000000}"/>
  <bookViews>
    <workbookView xWindow="-120" yWindow="-120" windowWidth="20730" windowHeight="11160" activeTab="1" xr2:uid="{6E9D1FA7-D991-4CD4-9AC1-7929AAE24B7E}"/>
  </bookViews>
  <sheets>
    <sheet name="Sheet1" sheetId="9" r:id="rId1"/>
    <sheet name="All" sheetId="5" r:id="rId2"/>
  </sheets>
  <externalReferences>
    <externalReference r:id="rId3"/>
  </externalReferences>
  <definedNames>
    <definedName name="_xlnm._FilterDatabase" localSheetId="1" hidden="1">All!$3:$412</definedName>
    <definedName name="_xlnm.Print_Titles" localSheetId="1">All!$2:$3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0" i="5" l="1"/>
  <c r="D409" i="5"/>
  <c r="D408" i="5"/>
  <c r="D407" i="5"/>
  <c r="AG405" i="5"/>
  <c r="AH405" i="5" s="1"/>
  <c r="AI405" i="5" s="1"/>
  <c r="AG404" i="5"/>
  <c r="AH404" i="5" s="1"/>
  <c r="AI404" i="5" s="1"/>
  <c r="AG403" i="5"/>
  <c r="AH403" i="5" s="1"/>
  <c r="AI403" i="5" s="1"/>
  <c r="AG402" i="5"/>
  <c r="AH402" i="5" s="1"/>
  <c r="AI402" i="5" s="1"/>
  <c r="AG401" i="5"/>
  <c r="AH401" i="5" s="1"/>
  <c r="AI401" i="5" s="1"/>
  <c r="AG400" i="5"/>
  <c r="AH400" i="5" s="1"/>
  <c r="AI400" i="5" s="1"/>
  <c r="AG399" i="5"/>
  <c r="AH399" i="5" s="1"/>
  <c r="AI399" i="5" s="1"/>
  <c r="AG398" i="5"/>
  <c r="AH398" i="5" s="1"/>
  <c r="AI398" i="5" s="1"/>
  <c r="AG397" i="5"/>
  <c r="AH397" i="5" s="1"/>
  <c r="AI397" i="5" s="1"/>
  <c r="AG396" i="5"/>
  <c r="AH396" i="5" s="1"/>
  <c r="AI396" i="5" s="1"/>
  <c r="A396" i="5"/>
  <c r="A397" i="5" s="1"/>
  <c r="A398" i="5" s="1"/>
  <c r="A399" i="5" s="1"/>
  <c r="A400" i="5" s="1"/>
  <c r="A401" i="5" s="1"/>
  <c r="A402" i="5" s="1"/>
  <c r="A403" i="5" s="1"/>
  <c r="A404" i="5" s="1"/>
  <c r="A405" i="5" s="1"/>
  <c r="AG395" i="5"/>
  <c r="AH395" i="5" s="1"/>
  <c r="AI395" i="5" s="1"/>
  <c r="AE369" i="5"/>
  <c r="AF369" i="5" s="1"/>
  <c r="AI369" i="5" s="1"/>
  <c r="AD369" i="5"/>
  <c r="AE368" i="5"/>
  <c r="AF368" i="5" s="1"/>
  <c r="AI368" i="5" s="1"/>
  <c r="AD368" i="5"/>
  <c r="AE367" i="5"/>
  <c r="AF367" i="5" s="1"/>
  <c r="AI367" i="5" s="1"/>
  <c r="AD367" i="5"/>
  <c r="AE366" i="5"/>
  <c r="AF366" i="5" s="1"/>
  <c r="AI366" i="5" s="1"/>
  <c r="AD366" i="5"/>
  <c r="AE365" i="5"/>
  <c r="AF365" i="5" s="1"/>
  <c r="AI365" i="5" s="1"/>
  <c r="AD365" i="5"/>
  <c r="AE364" i="5"/>
  <c r="AF364" i="5" s="1"/>
  <c r="AI364" i="5" s="1"/>
  <c r="AD364" i="5"/>
  <c r="AE363" i="5"/>
  <c r="AF363" i="5" s="1"/>
  <c r="AI363" i="5" s="1"/>
  <c r="AD363" i="5"/>
  <c r="AE362" i="5"/>
  <c r="AF362" i="5" s="1"/>
  <c r="AI362" i="5" s="1"/>
  <c r="AD362" i="5"/>
  <c r="AE361" i="5"/>
  <c r="AF361" i="5" s="1"/>
  <c r="AI361" i="5" s="1"/>
  <c r="AD361" i="5"/>
  <c r="AE360" i="5"/>
  <c r="AF360" i="5" s="1"/>
  <c r="AI360" i="5" s="1"/>
  <c r="AD360" i="5"/>
  <c r="AE359" i="5"/>
  <c r="AF359" i="5" s="1"/>
  <c r="AI359" i="5" s="1"/>
  <c r="AD359" i="5"/>
  <c r="AE358" i="5"/>
  <c r="AF358" i="5" s="1"/>
  <c r="AI358" i="5" s="1"/>
  <c r="AD358" i="5"/>
  <c r="AE357" i="5"/>
  <c r="AF357" i="5" s="1"/>
  <c r="AI357" i="5" s="1"/>
  <c r="AD357" i="5"/>
  <c r="AE356" i="5"/>
  <c r="AF356" i="5" s="1"/>
  <c r="AI356" i="5" s="1"/>
  <c r="AD356" i="5"/>
  <c r="AE355" i="5"/>
  <c r="AF355" i="5" s="1"/>
  <c r="AI355" i="5" s="1"/>
  <c r="AD355" i="5"/>
  <c r="AE354" i="5"/>
  <c r="AF354" i="5" s="1"/>
  <c r="AI354" i="5" s="1"/>
  <c r="AD354" i="5"/>
  <c r="AE353" i="5"/>
  <c r="AF353" i="5" s="1"/>
  <c r="AI353" i="5" s="1"/>
  <c r="AD353" i="5"/>
  <c r="AE352" i="5"/>
  <c r="AF352" i="5" s="1"/>
  <c r="AI352" i="5" s="1"/>
  <c r="AD352" i="5"/>
  <c r="AF351" i="5"/>
  <c r="AI351" i="5" s="1"/>
  <c r="AE351" i="5"/>
  <c r="AD351" i="5"/>
  <c r="AE350" i="5"/>
  <c r="AF350" i="5" s="1"/>
  <c r="AI350" i="5" s="1"/>
  <c r="AD350" i="5"/>
  <c r="AE349" i="5"/>
  <c r="AF349" i="5" s="1"/>
  <c r="AI349" i="5" s="1"/>
  <c r="AD349" i="5"/>
  <c r="AE348" i="5"/>
  <c r="AF348" i="5" s="1"/>
  <c r="AI348" i="5" s="1"/>
  <c r="AD348" i="5"/>
  <c r="AE347" i="5"/>
  <c r="AF347" i="5" s="1"/>
  <c r="AI347" i="5" s="1"/>
  <c r="AD347" i="5"/>
  <c r="AE346" i="5"/>
  <c r="AF346" i="5" s="1"/>
  <c r="AI346" i="5" s="1"/>
  <c r="AD346" i="5"/>
  <c r="AE345" i="5"/>
  <c r="AF345" i="5" s="1"/>
  <c r="AI345" i="5" s="1"/>
  <c r="AD345" i="5"/>
  <c r="AE344" i="5"/>
  <c r="AF344" i="5" s="1"/>
  <c r="AI344" i="5" s="1"/>
  <c r="AE343" i="5"/>
  <c r="AF343" i="5" s="1"/>
  <c r="AI343" i="5" s="1"/>
  <c r="AD343" i="5"/>
  <c r="AE342" i="5"/>
  <c r="AF342" i="5" s="1"/>
  <c r="AI342" i="5" s="1"/>
  <c r="AF341" i="5"/>
  <c r="AI341" i="5" s="1"/>
  <c r="AE341" i="5"/>
  <c r="AD341" i="5"/>
  <c r="AE340" i="5"/>
  <c r="AF340" i="5" s="1"/>
  <c r="AI340" i="5" s="1"/>
  <c r="AE339" i="5"/>
  <c r="AF339" i="5" s="1"/>
  <c r="AI339" i="5" s="1"/>
  <c r="AD339" i="5"/>
  <c r="AE338" i="5"/>
  <c r="AF338" i="5" s="1"/>
  <c r="AI338" i="5" s="1"/>
  <c r="AE337" i="5"/>
  <c r="AF337" i="5" s="1"/>
  <c r="AI337" i="5" s="1"/>
  <c r="AD337" i="5"/>
  <c r="AE336" i="5"/>
  <c r="AF336" i="5" s="1"/>
  <c r="AI336" i="5" s="1"/>
  <c r="AE335" i="5"/>
  <c r="AF335" i="5" s="1"/>
  <c r="AI335" i="5" s="1"/>
  <c r="AD335" i="5"/>
  <c r="AE334" i="5"/>
  <c r="AF334" i="5" s="1"/>
  <c r="AI334" i="5" s="1"/>
  <c r="AE333" i="5"/>
  <c r="AF333" i="5" s="1"/>
  <c r="AI333" i="5" s="1"/>
  <c r="AD333" i="5"/>
  <c r="AE332" i="5"/>
  <c r="AF332" i="5" s="1"/>
  <c r="AI332" i="5" s="1"/>
  <c r="AE331" i="5"/>
  <c r="AF331" i="5" s="1"/>
  <c r="AI331" i="5" s="1"/>
  <c r="AD331" i="5"/>
  <c r="AE330" i="5"/>
  <c r="AF330" i="5" s="1"/>
  <c r="AI330" i="5" s="1"/>
  <c r="AE329" i="5"/>
  <c r="AF329" i="5" s="1"/>
  <c r="AI329" i="5" s="1"/>
  <c r="AD329" i="5"/>
  <c r="AE328" i="5"/>
  <c r="AF328" i="5" s="1"/>
  <c r="AI328" i="5" s="1"/>
  <c r="AD328" i="5"/>
  <c r="AE327" i="5"/>
  <c r="AF327" i="5" s="1"/>
  <c r="AI327" i="5" s="1"/>
  <c r="AD327" i="5"/>
  <c r="AE326" i="5"/>
  <c r="AF326" i="5" s="1"/>
  <c r="AI326" i="5" s="1"/>
  <c r="AD326" i="5"/>
  <c r="AE325" i="5"/>
  <c r="AF325" i="5" s="1"/>
  <c r="AI325" i="5" s="1"/>
  <c r="AD325" i="5"/>
  <c r="AE324" i="5"/>
  <c r="AF324" i="5" s="1"/>
  <c r="AI324" i="5" s="1"/>
  <c r="AD324" i="5"/>
  <c r="AE323" i="5"/>
  <c r="AF323" i="5" s="1"/>
  <c r="AI323" i="5" s="1"/>
  <c r="AD323" i="5"/>
  <c r="AE322" i="5"/>
  <c r="AF322" i="5" s="1"/>
  <c r="AI322" i="5" s="1"/>
  <c r="AD322" i="5"/>
  <c r="AE321" i="5"/>
  <c r="AF321" i="5" s="1"/>
  <c r="AI321" i="5" s="1"/>
  <c r="AD321" i="5"/>
  <c r="AE320" i="5"/>
  <c r="AF320" i="5" s="1"/>
  <c r="AI320" i="5" s="1"/>
  <c r="AD320" i="5"/>
  <c r="AE319" i="5"/>
  <c r="AF319" i="5" s="1"/>
  <c r="AI319" i="5" s="1"/>
  <c r="AD319" i="5"/>
  <c r="AE318" i="5"/>
  <c r="AF318" i="5" s="1"/>
  <c r="AI318" i="5" s="1"/>
  <c r="AD318" i="5"/>
  <c r="AE317" i="5"/>
  <c r="AF317" i="5" s="1"/>
  <c r="AI317" i="5" s="1"/>
  <c r="AD317" i="5"/>
  <c r="AE316" i="5"/>
  <c r="AF316" i="5" s="1"/>
  <c r="AI316" i="5" s="1"/>
  <c r="AD316" i="5"/>
  <c r="AE315" i="5"/>
  <c r="AF315" i="5" s="1"/>
  <c r="AI315" i="5" s="1"/>
  <c r="AD315" i="5"/>
  <c r="AE314" i="5"/>
  <c r="AF314" i="5" s="1"/>
  <c r="AI314" i="5" s="1"/>
  <c r="AD314" i="5"/>
  <c r="AE313" i="5"/>
  <c r="AF313" i="5" s="1"/>
  <c r="AI313" i="5" s="1"/>
  <c r="AD313" i="5"/>
  <c r="AE312" i="5"/>
  <c r="AF312" i="5" s="1"/>
  <c r="AI312" i="5" s="1"/>
  <c r="AD312" i="5"/>
  <c r="AE311" i="5"/>
  <c r="AF311" i="5" s="1"/>
  <c r="AI311" i="5" s="1"/>
  <c r="AD311" i="5"/>
  <c r="AE310" i="5"/>
  <c r="AF310" i="5" s="1"/>
  <c r="AI310" i="5" s="1"/>
  <c r="AD310" i="5"/>
  <c r="AE309" i="5"/>
  <c r="AF309" i="5" s="1"/>
  <c r="AI309" i="5" s="1"/>
  <c r="AD309" i="5"/>
  <c r="AE308" i="5"/>
  <c r="AF308" i="5" s="1"/>
  <c r="AI308" i="5" s="1"/>
  <c r="AD308" i="5"/>
  <c r="AE307" i="5"/>
  <c r="AF307" i="5" s="1"/>
  <c r="AI307" i="5" s="1"/>
  <c r="AD307" i="5"/>
  <c r="AE306" i="5"/>
  <c r="AF306" i="5" s="1"/>
  <c r="AI306" i="5" s="1"/>
  <c r="AD306" i="5"/>
  <c r="AF305" i="5"/>
  <c r="AI305" i="5" s="1"/>
  <c r="AE305" i="5"/>
  <c r="AD305" i="5"/>
  <c r="AE304" i="5"/>
  <c r="AF304" i="5" s="1"/>
  <c r="AI304" i="5" s="1"/>
  <c r="AD304" i="5"/>
  <c r="AE303" i="5"/>
  <c r="AF303" i="5" s="1"/>
  <c r="AI303" i="5" s="1"/>
  <c r="AD303" i="5"/>
  <c r="AE302" i="5"/>
  <c r="AF302" i="5" s="1"/>
  <c r="AI302" i="5" s="1"/>
  <c r="AD302" i="5"/>
  <c r="AE301" i="5"/>
  <c r="AF301" i="5" s="1"/>
  <c r="AI301" i="5" s="1"/>
  <c r="AD301" i="5"/>
  <c r="AE300" i="5"/>
  <c r="AF300" i="5" s="1"/>
  <c r="AI300" i="5" s="1"/>
  <c r="AD300" i="5"/>
  <c r="AE299" i="5"/>
  <c r="AF299" i="5" s="1"/>
  <c r="AI299" i="5" s="1"/>
  <c r="AD299" i="5"/>
  <c r="AE298" i="5"/>
  <c r="AF298" i="5" s="1"/>
  <c r="AI298" i="5" s="1"/>
  <c r="AE297" i="5"/>
  <c r="AF297" i="5" s="1"/>
  <c r="AI297" i="5" s="1"/>
  <c r="AD297" i="5"/>
  <c r="AE296" i="5"/>
  <c r="AF296" i="5" s="1"/>
  <c r="AI296" i="5" s="1"/>
  <c r="AD296" i="5"/>
  <c r="AE295" i="5"/>
  <c r="AF295" i="5" s="1"/>
  <c r="AI295" i="5" s="1"/>
  <c r="AD295" i="5"/>
  <c r="AE294" i="5"/>
  <c r="AF294" i="5" s="1"/>
  <c r="AI294" i="5" s="1"/>
  <c r="AD294" i="5"/>
  <c r="AE293" i="5"/>
  <c r="AF293" i="5" s="1"/>
  <c r="AI293" i="5" s="1"/>
  <c r="AD293" i="5"/>
  <c r="AE292" i="5"/>
  <c r="AF292" i="5" s="1"/>
  <c r="AI292" i="5" s="1"/>
  <c r="AD292" i="5"/>
  <c r="AE291" i="5"/>
  <c r="AF291" i="5" s="1"/>
  <c r="AI291" i="5" s="1"/>
  <c r="AD291" i="5"/>
  <c r="AE290" i="5"/>
  <c r="AF290" i="5" s="1"/>
  <c r="AI290" i="5" s="1"/>
  <c r="AD290" i="5"/>
  <c r="AE289" i="5"/>
  <c r="AF289" i="5" s="1"/>
  <c r="AI289" i="5" s="1"/>
  <c r="AD289" i="5"/>
  <c r="AE288" i="5"/>
  <c r="AF288" i="5" s="1"/>
  <c r="AI288" i="5" s="1"/>
  <c r="AD288" i="5"/>
  <c r="AE287" i="5"/>
  <c r="AF287" i="5" s="1"/>
  <c r="AI287" i="5" s="1"/>
  <c r="AD287" i="5"/>
  <c r="AE286" i="5"/>
  <c r="AF286" i="5" s="1"/>
  <c r="AI286" i="5" s="1"/>
  <c r="AD286" i="5"/>
  <c r="AE285" i="5"/>
  <c r="AF285" i="5" s="1"/>
  <c r="AI285" i="5" s="1"/>
  <c r="AD285" i="5"/>
  <c r="AF284" i="5"/>
  <c r="AI284" i="5" s="1"/>
  <c r="AE284" i="5"/>
  <c r="AD284" i="5"/>
  <c r="AE283" i="5"/>
  <c r="AF283" i="5" s="1"/>
  <c r="AI283" i="5" s="1"/>
  <c r="AD283" i="5"/>
  <c r="AE282" i="5"/>
  <c r="AF282" i="5" s="1"/>
  <c r="AI282" i="5" s="1"/>
  <c r="AD282" i="5"/>
  <c r="AE281" i="5"/>
  <c r="AF281" i="5" s="1"/>
  <c r="AI281" i="5" s="1"/>
  <c r="AD281" i="5"/>
  <c r="AE280" i="5"/>
  <c r="AF280" i="5" s="1"/>
  <c r="AI280" i="5" s="1"/>
  <c r="AD280" i="5"/>
  <c r="AE279" i="5"/>
  <c r="AF279" i="5" s="1"/>
  <c r="AI279" i="5" s="1"/>
  <c r="AD279" i="5"/>
  <c r="AE278" i="5"/>
  <c r="AF278" i="5" s="1"/>
  <c r="AI278" i="5" s="1"/>
  <c r="AD278" i="5"/>
  <c r="AE277" i="5"/>
  <c r="AF277" i="5" s="1"/>
  <c r="AI277" i="5" s="1"/>
  <c r="AD277" i="5"/>
  <c r="AE276" i="5"/>
  <c r="AF276" i="5" s="1"/>
  <c r="AI276" i="5" s="1"/>
  <c r="AD276" i="5"/>
  <c r="AE275" i="5"/>
  <c r="AF275" i="5" s="1"/>
  <c r="AI275" i="5" s="1"/>
  <c r="AD275" i="5"/>
  <c r="AF274" i="5"/>
  <c r="AI274" i="5" s="1"/>
  <c r="AE274" i="5"/>
  <c r="AD274" i="5"/>
  <c r="AE273" i="5"/>
  <c r="AF273" i="5" s="1"/>
  <c r="AI273" i="5" s="1"/>
  <c r="AD273" i="5"/>
  <c r="AE272" i="5"/>
  <c r="AF272" i="5" s="1"/>
  <c r="AI272" i="5" s="1"/>
  <c r="AD272" i="5"/>
  <c r="AF271" i="5"/>
  <c r="AI271" i="5" s="1"/>
  <c r="AE271" i="5"/>
  <c r="AD271" i="5"/>
  <c r="AE270" i="5"/>
  <c r="AF270" i="5" s="1"/>
  <c r="AI270" i="5" s="1"/>
  <c r="AD270" i="5"/>
  <c r="AE269" i="5"/>
  <c r="AF269" i="5" s="1"/>
  <c r="AI269" i="5" s="1"/>
  <c r="AD269" i="5"/>
  <c r="AE268" i="5"/>
  <c r="AF268" i="5" s="1"/>
  <c r="AI268" i="5" s="1"/>
  <c r="AD268" i="5"/>
  <c r="AE267" i="5"/>
  <c r="AF267" i="5" s="1"/>
  <c r="AI267" i="5" s="1"/>
  <c r="AD267" i="5"/>
  <c r="AE266" i="5"/>
  <c r="AF266" i="5" s="1"/>
  <c r="AI266" i="5" s="1"/>
  <c r="AD266" i="5"/>
  <c r="AE265" i="5"/>
  <c r="AF265" i="5" s="1"/>
  <c r="AI265" i="5" s="1"/>
  <c r="AD265" i="5"/>
  <c r="AE264" i="5"/>
  <c r="AF264" i="5" s="1"/>
  <c r="AI264" i="5" s="1"/>
  <c r="AD264" i="5"/>
  <c r="AE263" i="5"/>
  <c r="AF263" i="5" s="1"/>
  <c r="AI263" i="5" s="1"/>
  <c r="AD263" i="5"/>
  <c r="AE262" i="5"/>
  <c r="AF262" i="5" s="1"/>
  <c r="AI262" i="5" s="1"/>
  <c r="AD262" i="5"/>
  <c r="AE261" i="5"/>
  <c r="AF261" i="5" s="1"/>
  <c r="AI261" i="5" s="1"/>
  <c r="AD261" i="5"/>
  <c r="AE260" i="5"/>
  <c r="AF260" i="5" s="1"/>
  <c r="AI260" i="5" s="1"/>
  <c r="AD260" i="5"/>
  <c r="AF259" i="5"/>
  <c r="AI259" i="5" s="1"/>
  <c r="AE259" i="5"/>
  <c r="AD259" i="5"/>
  <c r="AE258" i="5"/>
  <c r="AF258" i="5" s="1"/>
  <c r="AI258" i="5" s="1"/>
  <c r="AD258" i="5"/>
  <c r="AF257" i="5"/>
  <c r="AI257" i="5" s="1"/>
  <c r="AE257" i="5"/>
  <c r="AD257" i="5"/>
  <c r="AE256" i="5"/>
  <c r="AF256" i="5" s="1"/>
  <c r="AI256" i="5" s="1"/>
  <c r="AD256" i="5"/>
  <c r="AE255" i="5"/>
  <c r="AF255" i="5" s="1"/>
  <c r="AI255" i="5" s="1"/>
  <c r="AD255" i="5"/>
  <c r="AE254" i="5"/>
  <c r="AF254" i="5" s="1"/>
  <c r="AI254" i="5" s="1"/>
  <c r="AD254" i="5"/>
  <c r="AE253" i="5"/>
  <c r="AF253" i="5" s="1"/>
  <c r="AI253" i="5" s="1"/>
  <c r="AD253" i="5"/>
  <c r="AE252" i="5"/>
  <c r="AF252" i="5" s="1"/>
  <c r="AI252" i="5" s="1"/>
  <c r="AD252" i="5"/>
  <c r="AE251" i="5"/>
  <c r="AF251" i="5" s="1"/>
  <c r="AI251" i="5" s="1"/>
  <c r="AD251" i="5"/>
  <c r="AE250" i="5"/>
  <c r="AF250" i="5" s="1"/>
  <c r="AI250" i="5" s="1"/>
  <c r="AD250" i="5"/>
  <c r="AE249" i="5"/>
  <c r="AF249" i="5" s="1"/>
  <c r="AI249" i="5" s="1"/>
  <c r="AD249" i="5"/>
  <c r="AE248" i="5"/>
  <c r="AF248" i="5" s="1"/>
  <c r="AI248" i="5" s="1"/>
  <c r="AD248" i="5"/>
  <c r="AE247" i="5"/>
  <c r="AF247" i="5" s="1"/>
  <c r="AI247" i="5" s="1"/>
  <c r="AD247" i="5"/>
  <c r="AE246" i="5"/>
  <c r="AF246" i="5" s="1"/>
  <c r="AI246" i="5" s="1"/>
  <c r="AD246" i="5"/>
  <c r="AF245" i="5"/>
  <c r="AI245" i="5" s="1"/>
  <c r="AE245" i="5"/>
  <c r="AD245" i="5"/>
  <c r="AE244" i="5"/>
  <c r="AF244" i="5" s="1"/>
  <c r="AI244" i="5" s="1"/>
  <c r="AD244" i="5"/>
  <c r="AE243" i="5"/>
  <c r="AF243" i="5" s="1"/>
  <c r="AI243" i="5" s="1"/>
  <c r="AD243" i="5"/>
  <c r="AE242" i="5"/>
  <c r="AF242" i="5" s="1"/>
  <c r="AI242" i="5" s="1"/>
  <c r="AD242" i="5"/>
  <c r="AE241" i="5"/>
  <c r="AF241" i="5" s="1"/>
  <c r="AI241" i="5" s="1"/>
  <c r="AD241" i="5"/>
  <c r="AE240" i="5"/>
  <c r="AF240" i="5" s="1"/>
  <c r="AI240" i="5" s="1"/>
  <c r="AE239" i="5"/>
  <c r="AF239" i="5" s="1"/>
  <c r="AI239" i="5" s="1"/>
  <c r="AD239" i="5"/>
  <c r="AE238" i="5"/>
  <c r="AF238" i="5" s="1"/>
  <c r="AI238" i="5" s="1"/>
  <c r="AE237" i="5"/>
  <c r="AF237" i="5" s="1"/>
  <c r="AI237" i="5" s="1"/>
  <c r="AD237" i="5"/>
  <c r="AE236" i="5"/>
  <c r="AF236" i="5" s="1"/>
  <c r="AI236" i="5" s="1"/>
  <c r="AE235" i="5"/>
  <c r="AF235" i="5" s="1"/>
  <c r="AI235" i="5" s="1"/>
  <c r="AD235" i="5"/>
  <c r="AE234" i="5"/>
  <c r="AF234" i="5" s="1"/>
  <c r="AI234" i="5" s="1"/>
  <c r="AD234" i="5"/>
  <c r="AE233" i="5"/>
  <c r="AF233" i="5" s="1"/>
  <c r="AI233" i="5" s="1"/>
  <c r="AD233" i="5"/>
  <c r="AE232" i="5"/>
  <c r="AF232" i="5" s="1"/>
  <c r="AI232" i="5" s="1"/>
  <c r="AD232" i="5"/>
  <c r="AE231" i="5"/>
  <c r="AF231" i="5" s="1"/>
  <c r="AI231" i="5" s="1"/>
  <c r="AD231" i="5"/>
  <c r="AF230" i="5"/>
  <c r="AI230" i="5" s="1"/>
  <c r="AE230" i="5"/>
  <c r="AE229" i="5"/>
  <c r="AF229" i="5" s="1"/>
  <c r="AI229" i="5" s="1"/>
  <c r="AD229" i="5"/>
  <c r="AE228" i="5"/>
  <c r="AF228" i="5" s="1"/>
  <c r="AI228" i="5" s="1"/>
  <c r="AE227" i="5"/>
  <c r="AF227" i="5" s="1"/>
  <c r="AI227" i="5" s="1"/>
  <c r="AD227" i="5"/>
  <c r="AE226" i="5"/>
  <c r="AF226" i="5" s="1"/>
  <c r="AI226" i="5" s="1"/>
  <c r="AD226" i="5"/>
  <c r="AF225" i="5"/>
  <c r="AI225" i="5" s="1"/>
  <c r="AE225" i="5"/>
  <c r="AD225" i="5"/>
  <c r="AE224" i="5"/>
  <c r="AF224" i="5" s="1"/>
  <c r="AI224" i="5" s="1"/>
  <c r="AE223" i="5"/>
  <c r="AF223" i="5" s="1"/>
  <c r="AI223" i="5" s="1"/>
  <c r="AD223" i="5"/>
  <c r="AE222" i="5"/>
  <c r="AF222" i="5" s="1"/>
  <c r="AI222" i="5" s="1"/>
  <c r="AE221" i="5"/>
  <c r="AF221" i="5" s="1"/>
  <c r="AI221" i="5" s="1"/>
  <c r="AD221" i="5"/>
  <c r="AE220" i="5"/>
  <c r="AF220" i="5" s="1"/>
  <c r="AI220" i="5" s="1"/>
  <c r="AE219" i="5"/>
  <c r="AF219" i="5" s="1"/>
  <c r="AI219" i="5" s="1"/>
  <c r="AD219" i="5"/>
  <c r="AE218" i="5"/>
  <c r="AF218" i="5" s="1"/>
  <c r="AI218" i="5" s="1"/>
  <c r="AE217" i="5"/>
  <c r="AF217" i="5" s="1"/>
  <c r="AI217" i="5" s="1"/>
  <c r="AD217" i="5"/>
  <c r="AE216" i="5"/>
  <c r="AF216" i="5" s="1"/>
  <c r="AI216" i="5" s="1"/>
  <c r="AE215" i="5"/>
  <c r="AF215" i="5" s="1"/>
  <c r="AI215" i="5" s="1"/>
  <c r="AD215" i="5"/>
  <c r="AE214" i="5"/>
  <c r="AF214" i="5" s="1"/>
  <c r="AI214" i="5" s="1"/>
  <c r="AE213" i="5"/>
  <c r="AF213" i="5" s="1"/>
  <c r="AI213" i="5" s="1"/>
  <c r="AD213" i="5"/>
  <c r="AE212" i="5"/>
  <c r="AF212" i="5" s="1"/>
  <c r="AI212" i="5" s="1"/>
  <c r="AE211" i="5"/>
  <c r="AF211" i="5" s="1"/>
  <c r="AI211" i="5" s="1"/>
  <c r="AD211" i="5"/>
  <c r="AE210" i="5"/>
  <c r="AF210" i="5" s="1"/>
  <c r="AI210" i="5" s="1"/>
  <c r="AF209" i="5"/>
  <c r="AI209" i="5" s="1"/>
  <c r="AE209" i="5"/>
  <c r="AD209" i="5"/>
  <c r="AE208" i="5"/>
  <c r="AF208" i="5" s="1"/>
  <c r="AI208" i="5" s="1"/>
  <c r="AE207" i="5"/>
  <c r="AF207" i="5" s="1"/>
  <c r="AI207" i="5" s="1"/>
  <c r="AD207" i="5"/>
  <c r="AE206" i="5"/>
  <c r="AF206" i="5" s="1"/>
  <c r="AI206" i="5" s="1"/>
  <c r="AE205" i="5"/>
  <c r="AF205" i="5" s="1"/>
  <c r="AI205" i="5" s="1"/>
  <c r="AD205" i="5"/>
  <c r="AE204" i="5"/>
  <c r="AF204" i="5" s="1"/>
  <c r="AI204" i="5" s="1"/>
  <c r="AE203" i="5"/>
  <c r="AF203" i="5" s="1"/>
  <c r="AI203" i="5" s="1"/>
  <c r="AD203" i="5"/>
  <c r="AE202" i="5"/>
  <c r="AF202" i="5" s="1"/>
  <c r="AI202" i="5" s="1"/>
  <c r="AE201" i="5"/>
  <c r="AF201" i="5" s="1"/>
  <c r="AI201" i="5" s="1"/>
  <c r="AD201" i="5"/>
  <c r="AE200" i="5"/>
  <c r="AF200" i="5" s="1"/>
  <c r="AI200" i="5" s="1"/>
  <c r="AF199" i="5"/>
  <c r="AI199" i="5" s="1"/>
  <c r="AE199" i="5"/>
  <c r="AD199" i="5"/>
  <c r="AE198" i="5"/>
  <c r="AF198" i="5" s="1"/>
  <c r="AI198" i="5" s="1"/>
  <c r="AE197" i="5"/>
  <c r="AF197" i="5" s="1"/>
  <c r="AI197" i="5" s="1"/>
  <c r="AD197" i="5"/>
  <c r="AF196" i="5"/>
  <c r="AI196" i="5" s="1"/>
  <c r="AE196" i="5"/>
  <c r="AE195" i="5"/>
  <c r="AF195" i="5" s="1"/>
  <c r="AI195" i="5" s="1"/>
  <c r="AD195" i="5"/>
  <c r="AE194" i="5"/>
  <c r="AF194" i="5" s="1"/>
  <c r="AI194" i="5" s="1"/>
  <c r="AE193" i="5"/>
  <c r="AF193" i="5" s="1"/>
  <c r="AI193" i="5" s="1"/>
  <c r="AD193" i="5"/>
  <c r="AE192" i="5"/>
  <c r="AF192" i="5" s="1"/>
  <c r="AI192" i="5" s="1"/>
  <c r="AE191" i="5"/>
  <c r="AF191" i="5" s="1"/>
  <c r="AI191" i="5" s="1"/>
  <c r="AD191" i="5"/>
  <c r="AF190" i="5"/>
  <c r="AI190" i="5" s="1"/>
  <c r="AE190" i="5"/>
  <c r="AE189" i="5"/>
  <c r="AF189" i="5" s="1"/>
  <c r="AI189" i="5" s="1"/>
  <c r="AD189" i="5"/>
  <c r="AE188" i="5"/>
  <c r="AF188" i="5" s="1"/>
  <c r="AI188" i="5" s="1"/>
  <c r="AE187" i="5"/>
  <c r="AF187" i="5" s="1"/>
  <c r="AI187" i="5" s="1"/>
  <c r="AD187" i="5"/>
  <c r="AE186" i="5"/>
  <c r="AF186" i="5" s="1"/>
  <c r="AI186" i="5" s="1"/>
  <c r="AE185" i="5"/>
  <c r="AF185" i="5" s="1"/>
  <c r="AI185" i="5" s="1"/>
  <c r="AE184" i="5"/>
  <c r="AF184" i="5" s="1"/>
  <c r="AI184" i="5" s="1"/>
  <c r="AE183" i="5"/>
  <c r="AF183" i="5" s="1"/>
  <c r="AI183" i="5" s="1"/>
  <c r="AE182" i="5"/>
  <c r="AF182" i="5" s="1"/>
  <c r="AI182" i="5" s="1"/>
  <c r="AE181" i="5"/>
  <c r="AF181" i="5" s="1"/>
  <c r="AI181" i="5" s="1"/>
  <c r="AE180" i="5"/>
  <c r="AF180" i="5" s="1"/>
  <c r="AI180" i="5" s="1"/>
  <c r="AE179" i="5"/>
  <c r="AF179" i="5" s="1"/>
  <c r="AI179" i="5" s="1"/>
  <c r="AE178" i="5"/>
  <c r="AF178" i="5" s="1"/>
  <c r="AI178" i="5" s="1"/>
  <c r="AE177" i="5"/>
  <c r="AF177" i="5" s="1"/>
  <c r="AI177" i="5" s="1"/>
  <c r="AD177" i="5"/>
  <c r="AE176" i="5"/>
  <c r="AF176" i="5" s="1"/>
  <c r="AI176" i="5" s="1"/>
  <c r="AE175" i="5"/>
  <c r="AF175" i="5" s="1"/>
  <c r="AI175" i="5" s="1"/>
  <c r="AE174" i="5"/>
  <c r="AF174" i="5" s="1"/>
  <c r="AI174" i="5" s="1"/>
  <c r="AE173" i="5"/>
  <c r="AF173" i="5" s="1"/>
  <c r="AI173" i="5" s="1"/>
  <c r="AE172" i="5"/>
  <c r="AF172" i="5" s="1"/>
  <c r="AI172" i="5" s="1"/>
  <c r="AE171" i="5"/>
  <c r="AF171" i="5" s="1"/>
  <c r="AI171" i="5" s="1"/>
  <c r="AF170" i="5"/>
  <c r="AI170" i="5" s="1"/>
  <c r="AE170" i="5"/>
  <c r="AE169" i="5"/>
  <c r="AF169" i="5" s="1"/>
  <c r="AI169" i="5" s="1"/>
  <c r="AE168" i="5"/>
  <c r="AF168" i="5" s="1"/>
  <c r="AI168" i="5" s="1"/>
  <c r="AE167" i="5"/>
  <c r="AF167" i="5" s="1"/>
  <c r="AI167" i="5" s="1"/>
  <c r="AE166" i="5"/>
  <c r="AF166" i="5" s="1"/>
  <c r="AI166" i="5" s="1"/>
  <c r="AE165" i="5"/>
  <c r="AF165" i="5" s="1"/>
  <c r="AI165" i="5" s="1"/>
  <c r="AE164" i="5"/>
  <c r="AF164" i="5" s="1"/>
  <c r="AI164" i="5" s="1"/>
  <c r="AE163" i="5"/>
  <c r="AF163" i="5" s="1"/>
  <c r="AI163" i="5" s="1"/>
  <c r="AD163" i="5"/>
  <c r="AF162" i="5"/>
  <c r="AI162" i="5" s="1"/>
  <c r="AE162" i="5"/>
  <c r="AE161" i="5"/>
  <c r="AF161" i="5" s="1"/>
  <c r="AI161" i="5" s="1"/>
  <c r="AE160" i="5"/>
  <c r="AF160" i="5" s="1"/>
  <c r="AI160" i="5" s="1"/>
  <c r="AE159" i="5"/>
  <c r="AF159" i="5" s="1"/>
  <c r="AI159" i="5" s="1"/>
  <c r="AE158" i="5"/>
  <c r="AF158" i="5" s="1"/>
  <c r="AI158" i="5" s="1"/>
  <c r="AE157" i="5"/>
  <c r="AF157" i="5" s="1"/>
  <c r="AI157" i="5" s="1"/>
  <c r="AE156" i="5"/>
  <c r="AF156" i="5" s="1"/>
  <c r="AI156" i="5" s="1"/>
  <c r="AE155" i="5"/>
  <c r="AF155" i="5" s="1"/>
  <c r="AI155" i="5" s="1"/>
  <c r="AE154" i="5"/>
  <c r="AF154" i="5" s="1"/>
  <c r="AI154" i="5" s="1"/>
  <c r="AE153" i="5"/>
  <c r="AF153" i="5" s="1"/>
  <c r="AI153" i="5" s="1"/>
  <c r="AE152" i="5"/>
  <c r="AF152" i="5" s="1"/>
  <c r="AI152" i="5" s="1"/>
  <c r="AE151" i="5"/>
  <c r="AF151" i="5" s="1"/>
  <c r="AI151" i="5" s="1"/>
  <c r="AE150" i="5"/>
  <c r="AF150" i="5" s="1"/>
  <c r="AI150" i="5" s="1"/>
  <c r="AE149" i="5"/>
  <c r="AF149" i="5" s="1"/>
  <c r="AI149" i="5" s="1"/>
  <c r="AF148" i="5"/>
  <c r="AI148" i="5" s="1"/>
  <c r="AE148" i="5"/>
  <c r="AE147" i="5"/>
  <c r="AF147" i="5" s="1"/>
  <c r="AI147" i="5" s="1"/>
  <c r="AD147" i="5"/>
  <c r="AE146" i="5"/>
  <c r="AF146" i="5" s="1"/>
  <c r="AI146" i="5" s="1"/>
  <c r="AE145" i="5"/>
  <c r="AF145" i="5" s="1"/>
  <c r="AI145" i="5" s="1"/>
  <c r="AD145" i="5"/>
  <c r="AE144" i="5"/>
  <c r="AF144" i="5" s="1"/>
  <c r="AI144" i="5" s="1"/>
  <c r="AE143" i="5"/>
  <c r="AF143" i="5" s="1"/>
  <c r="AI143" i="5" s="1"/>
  <c r="AE142" i="5"/>
  <c r="AF142" i="5" s="1"/>
  <c r="AI142" i="5" s="1"/>
  <c r="AE141" i="5"/>
  <c r="AF141" i="5" s="1"/>
  <c r="AI141" i="5" s="1"/>
  <c r="AE140" i="5"/>
  <c r="AF140" i="5" s="1"/>
  <c r="AI140" i="5" s="1"/>
  <c r="AE139" i="5"/>
  <c r="AF139" i="5" s="1"/>
  <c r="AI139" i="5" s="1"/>
  <c r="AE138" i="5"/>
  <c r="AF138" i="5" s="1"/>
  <c r="AI138" i="5" s="1"/>
  <c r="AE137" i="5"/>
  <c r="AF137" i="5" s="1"/>
  <c r="AI137" i="5" s="1"/>
  <c r="AE136" i="5"/>
  <c r="AF136" i="5" s="1"/>
  <c r="AI136" i="5" s="1"/>
  <c r="AE135" i="5"/>
  <c r="AF135" i="5" s="1"/>
  <c r="AI135" i="5" s="1"/>
  <c r="AE134" i="5"/>
  <c r="AF134" i="5" s="1"/>
  <c r="AI134" i="5" s="1"/>
  <c r="AE133" i="5"/>
  <c r="AF133" i="5" s="1"/>
  <c r="AI133" i="5" s="1"/>
  <c r="AD133" i="5"/>
  <c r="AE132" i="5"/>
  <c r="AF132" i="5" s="1"/>
  <c r="AI132" i="5" s="1"/>
  <c r="AE131" i="5"/>
  <c r="AF131" i="5" s="1"/>
  <c r="AI131" i="5" s="1"/>
  <c r="AE130" i="5"/>
  <c r="AF130" i="5" s="1"/>
  <c r="AI130" i="5" s="1"/>
  <c r="AE129" i="5"/>
  <c r="AF129" i="5" s="1"/>
  <c r="AI129" i="5" s="1"/>
  <c r="AD129" i="5"/>
  <c r="AE128" i="5"/>
  <c r="AF128" i="5" s="1"/>
  <c r="AI128" i="5" s="1"/>
  <c r="AE127" i="5"/>
  <c r="AF127" i="5" s="1"/>
  <c r="AI127" i="5" s="1"/>
  <c r="AD127" i="5"/>
  <c r="AE126" i="5"/>
  <c r="AF126" i="5" s="1"/>
  <c r="AI126" i="5" s="1"/>
  <c r="AE125" i="5"/>
  <c r="AF125" i="5" s="1"/>
  <c r="AI125" i="5" s="1"/>
  <c r="AD125" i="5"/>
  <c r="AE124" i="5"/>
  <c r="AF124" i="5" s="1"/>
  <c r="AI124" i="5" s="1"/>
  <c r="AE123" i="5"/>
  <c r="AF123" i="5" s="1"/>
  <c r="AI123" i="5" s="1"/>
  <c r="AD123" i="5"/>
  <c r="AE122" i="5"/>
  <c r="AF122" i="5" s="1"/>
  <c r="AI122" i="5" s="1"/>
  <c r="AF121" i="5"/>
  <c r="AI121" i="5" s="1"/>
  <c r="AE121" i="5"/>
  <c r="AD121" i="5"/>
  <c r="AE120" i="5"/>
  <c r="AF120" i="5" s="1"/>
  <c r="AI120" i="5" s="1"/>
  <c r="AE119" i="5"/>
  <c r="AF119" i="5" s="1"/>
  <c r="AI119" i="5" s="1"/>
  <c r="AD119" i="5"/>
  <c r="AE118" i="5"/>
  <c r="AF118" i="5" s="1"/>
  <c r="AI118" i="5" s="1"/>
  <c r="AF117" i="5"/>
  <c r="AI117" i="5" s="1"/>
  <c r="AE117" i="5"/>
  <c r="AD117" i="5"/>
  <c r="AE116" i="5"/>
  <c r="AF116" i="5" s="1"/>
  <c r="AI116" i="5" s="1"/>
  <c r="AE115" i="5"/>
  <c r="AF115" i="5" s="1"/>
  <c r="AI115" i="5" s="1"/>
  <c r="AD115" i="5"/>
  <c r="AE114" i="5"/>
  <c r="AF114" i="5" s="1"/>
  <c r="AI114" i="5" s="1"/>
  <c r="AE113" i="5"/>
  <c r="AF113" i="5" s="1"/>
  <c r="AI113" i="5" s="1"/>
  <c r="AD113" i="5"/>
  <c r="AE112" i="5"/>
  <c r="AF112" i="5" s="1"/>
  <c r="AI112" i="5" s="1"/>
  <c r="AF111" i="5"/>
  <c r="AI111" i="5" s="1"/>
  <c r="AE111" i="5"/>
  <c r="AD111" i="5"/>
  <c r="AE110" i="5"/>
  <c r="AF110" i="5" s="1"/>
  <c r="AI110" i="5" s="1"/>
  <c r="AE109" i="5"/>
  <c r="AF109" i="5" s="1"/>
  <c r="AI109" i="5" s="1"/>
  <c r="AF108" i="5"/>
  <c r="AI108" i="5" s="1"/>
  <c r="AE108" i="5"/>
  <c r="AD108" i="5"/>
  <c r="AE107" i="5"/>
  <c r="AF107" i="5" s="1"/>
  <c r="AI107" i="5" s="1"/>
  <c r="AD107" i="5"/>
  <c r="AE106" i="5"/>
  <c r="AF106" i="5" s="1"/>
  <c r="AI106" i="5" s="1"/>
  <c r="AE105" i="5"/>
  <c r="AF105" i="5" s="1"/>
  <c r="AI105" i="5" s="1"/>
  <c r="AD105" i="5"/>
  <c r="AE104" i="5"/>
  <c r="AF104" i="5" s="1"/>
  <c r="AI104" i="5" s="1"/>
  <c r="AD104" i="5"/>
  <c r="AE103" i="5"/>
  <c r="AF103" i="5" s="1"/>
  <c r="AI103" i="5" s="1"/>
  <c r="AD103" i="5"/>
  <c r="AE102" i="5"/>
  <c r="AF102" i="5" s="1"/>
  <c r="AI102" i="5" s="1"/>
  <c r="AD102" i="5"/>
  <c r="AE101" i="5"/>
  <c r="AF101" i="5" s="1"/>
  <c r="AI101" i="5" s="1"/>
  <c r="AD101" i="5"/>
  <c r="AE100" i="5"/>
  <c r="AF100" i="5" s="1"/>
  <c r="AI100" i="5" s="1"/>
  <c r="AD100" i="5"/>
  <c r="AE99" i="5"/>
  <c r="AF99" i="5" s="1"/>
  <c r="AI99" i="5" s="1"/>
  <c r="AD99" i="5"/>
  <c r="A99" i="5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E98" i="5"/>
  <c r="AF98" i="5" s="1"/>
  <c r="AI98" i="5" s="1"/>
  <c r="AE97" i="5"/>
  <c r="AF97" i="5" s="1"/>
  <c r="AI97" i="5" s="1"/>
  <c r="AE96" i="5"/>
  <c r="AF96" i="5" s="1"/>
  <c r="AI96" i="5" s="1"/>
  <c r="AD96" i="5"/>
  <c r="AE95" i="5"/>
  <c r="AF95" i="5" s="1"/>
  <c r="AI95" i="5" s="1"/>
  <c r="AF94" i="5"/>
  <c r="AI94" i="5" s="1"/>
  <c r="AE94" i="5"/>
  <c r="AD94" i="5"/>
  <c r="AE93" i="5"/>
  <c r="AF93" i="5" s="1"/>
  <c r="AI93" i="5" s="1"/>
  <c r="AE92" i="5"/>
  <c r="AF92" i="5" s="1"/>
  <c r="AI92" i="5" s="1"/>
  <c r="AD92" i="5"/>
  <c r="AE91" i="5"/>
  <c r="AF91" i="5" s="1"/>
  <c r="AI91" i="5" s="1"/>
  <c r="AE90" i="5"/>
  <c r="AF90" i="5" s="1"/>
  <c r="AI90" i="5" s="1"/>
  <c r="AD90" i="5"/>
  <c r="AE89" i="5"/>
  <c r="AF89" i="5" s="1"/>
  <c r="AI89" i="5" s="1"/>
  <c r="AE88" i="5"/>
  <c r="AF88" i="5" s="1"/>
  <c r="AI88" i="5" s="1"/>
  <c r="AD88" i="5"/>
  <c r="AE87" i="5"/>
  <c r="AF87" i="5" s="1"/>
  <c r="AI87" i="5" s="1"/>
  <c r="AE86" i="5"/>
  <c r="AF86" i="5" s="1"/>
  <c r="AI86" i="5" s="1"/>
  <c r="AD86" i="5"/>
  <c r="AE85" i="5"/>
  <c r="AF85" i="5" s="1"/>
  <c r="AI85" i="5" s="1"/>
  <c r="AE84" i="5"/>
  <c r="AF84" i="5" s="1"/>
  <c r="AI84" i="5" s="1"/>
  <c r="AD84" i="5"/>
  <c r="AE83" i="5"/>
  <c r="AF83" i="5" s="1"/>
  <c r="AI83" i="5" s="1"/>
  <c r="AF82" i="5"/>
  <c r="AI82" i="5" s="1"/>
  <c r="AE82" i="5"/>
  <c r="AD82" i="5"/>
  <c r="AE81" i="5"/>
  <c r="AF81" i="5" s="1"/>
  <c r="AI81" i="5" s="1"/>
  <c r="AE80" i="5"/>
  <c r="AF80" i="5" s="1"/>
  <c r="AI80" i="5" s="1"/>
  <c r="AD80" i="5"/>
  <c r="AE79" i="5"/>
  <c r="AF79" i="5" s="1"/>
  <c r="AI79" i="5" s="1"/>
  <c r="AE78" i="5"/>
  <c r="AF78" i="5" s="1"/>
  <c r="AI78" i="5" s="1"/>
  <c r="AD78" i="5"/>
  <c r="AE77" i="5"/>
  <c r="AF77" i="5" s="1"/>
  <c r="AI77" i="5" s="1"/>
  <c r="AD77" i="5"/>
  <c r="AF76" i="5"/>
  <c r="AI76" i="5" s="1"/>
  <c r="AE76" i="5"/>
  <c r="AE75" i="5"/>
  <c r="AF75" i="5" s="1"/>
  <c r="AI75" i="5" s="1"/>
  <c r="AD75" i="5"/>
  <c r="AE74" i="5"/>
  <c r="AF74" i="5" s="1"/>
  <c r="AI74" i="5" s="1"/>
  <c r="A74" i="5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E73" i="5"/>
  <c r="AF73" i="5" s="1"/>
  <c r="AI73" i="5" s="1"/>
  <c r="AD73" i="5"/>
  <c r="E2" i="5"/>
  <c r="D411" i="5" l="1"/>
  <c r="AI412" i="5"/>
  <c r="AI40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3" authorId="0" shapeId="0" xr:uid="{F86AA561-8CBA-4825-80F2-4FDEF959042C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Jabodetabek/Luar Jabodetabek</t>
        </r>
      </text>
    </comment>
  </commentList>
</comments>
</file>

<file path=xl/sharedStrings.xml><?xml version="1.0" encoding="utf-8"?>
<sst xmlns="http://schemas.openxmlformats.org/spreadsheetml/2006/main" count="10816" uniqueCount="1500">
  <si>
    <t>LOKASI DISTRIBUSI - MAR 2023</t>
  </si>
  <si>
    <t>BATU HIJAU</t>
  </si>
  <si>
    <t>EIA - MAKASAR</t>
  </si>
  <si>
    <t>EIA - SOROAKO</t>
  </si>
  <si>
    <t>JAVA - SURABAYA</t>
  </si>
  <si>
    <t>NKAL - BALIKPAPAN</t>
  </si>
  <si>
    <t>NKAL - SAMARINDA</t>
  </si>
  <si>
    <t>NKAL - SANGATTA</t>
  </si>
  <si>
    <t>BALIKPAPAN - KARIANGAU</t>
  </si>
  <si>
    <t>SKAL - BANJARMASIN</t>
  </si>
  <si>
    <t>SKAL - BATU KAJANG</t>
  </si>
  <si>
    <t>SUMATERA - MEDAN</t>
  </si>
  <si>
    <t>SUMATERA - PALEMBANG</t>
  </si>
  <si>
    <t>SUMATERA - PEKANBARU</t>
  </si>
  <si>
    <t>TEMBAGAPURA</t>
  </si>
  <si>
    <t>Elisdayani</t>
  </si>
  <si>
    <t>Exclusive Table Clock</t>
  </si>
  <si>
    <t>Gold Pin</t>
  </si>
  <si>
    <t>Exclusive Wrist Watch</t>
  </si>
  <si>
    <t>Gold Platted Helmet</t>
  </si>
  <si>
    <t>Grand Total</t>
  </si>
  <si>
    <t>JAVA - BSD</t>
  </si>
  <si>
    <t>HEAD OFFICE</t>
  </si>
  <si>
    <t>HEAD OFFICE  - CILEUNGSI</t>
  </si>
  <si>
    <t>10C0299JB</t>
  </si>
  <si>
    <t>SERVICE YEAR AWARD 2023</t>
  </si>
  <si>
    <t>Data charge  account for Debit Notes ABM : 061/TRS-DN/BCH/I/2023</t>
  </si>
  <si>
    <t>No</t>
  </si>
  <si>
    <t>Company Name</t>
  </si>
  <si>
    <t xml:space="preserve">Company Group </t>
  </si>
  <si>
    <t>Division</t>
  </si>
  <si>
    <t>Branch</t>
  </si>
  <si>
    <t>Delivery Location</t>
  </si>
  <si>
    <t>Department</t>
  </si>
  <si>
    <t>Complete Name</t>
  </si>
  <si>
    <t>Emp Id SAP</t>
  </si>
  <si>
    <t>SN Code</t>
  </si>
  <si>
    <t>Joint Date</t>
  </si>
  <si>
    <t>Permanent Date</t>
  </si>
  <si>
    <t xml:space="preserve">Service Years </t>
  </si>
  <si>
    <t>Award Category</t>
  </si>
  <si>
    <t>Souvenir Type</t>
  </si>
  <si>
    <t>Gender</t>
  </si>
  <si>
    <t>Email Address</t>
  </si>
  <si>
    <t xml:space="preserve">PIC HR </t>
  </si>
  <si>
    <t>Cek</t>
  </si>
  <si>
    <t>Div Dec'22</t>
  </si>
  <si>
    <t>cek</t>
  </si>
  <si>
    <t>Branch Dec'22</t>
  </si>
  <si>
    <t>Data per Dec'2022</t>
  </si>
  <si>
    <t>Charge Account - Dec 2022
(propose PR/PO)</t>
  </si>
  <si>
    <t>Org Key per Dec 2022</t>
  </si>
  <si>
    <t>Remarks</t>
  </si>
  <si>
    <t>Cek Sertifikat
02 Feb2023</t>
  </si>
  <si>
    <t>Liontin</t>
  </si>
  <si>
    <t>PPN 11%</t>
  </si>
  <si>
    <t>Helm</t>
  </si>
  <si>
    <t>TOTAL</t>
  </si>
  <si>
    <t>Update Feb 2023</t>
  </si>
  <si>
    <t>AREA/DIV FEB 2023</t>
  </si>
  <si>
    <t>BRANCH  FEB 2023</t>
  </si>
  <si>
    <t>POA FEB'23</t>
  </si>
  <si>
    <t>AREA DISTRIBUSI - FEB 2023</t>
  </si>
  <si>
    <t>Update Mar 2023</t>
  </si>
  <si>
    <t>PT. TRAKINDO UTAMA</t>
  </si>
  <si>
    <t>PT. TIARA MARGA TRAKINDO</t>
  </si>
  <si>
    <t>SC COMP &amp; PROC</t>
  </si>
  <si>
    <t>Head Office</t>
  </si>
  <si>
    <t>Jabodetabek</t>
  </si>
  <si>
    <t>Import Export Operation</t>
  </si>
  <si>
    <t>Asmat Awaluddin</t>
  </si>
  <si>
    <t>8 Tahun</t>
  </si>
  <si>
    <t>Sewindu</t>
  </si>
  <si>
    <t>Male</t>
  </si>
  <si>
    <t>ASMAT.AWALUDDIN@TRAKINDO.CO.ID</t>
  </si>
  <si>
    <t>Rani MR/Listi Bahati</t>
  </si>
  <si>
    <t>10Z0299JP</t>
  </si>
  <si>
    <t>OK</t>
  </si>
  <si>
    <t>NORTHERN KAL</t>
  </si>
  <si>
    <t>Balikpapan</t>
  </si>
  <si>
    <t>Luar Jabodetabek</t>
  </si>
  <si>
    <t>Parts Operation</t>
  </si>
  <si>
    <t>Handi Wijaya</t>
  </si>
  <si>
    <t>HANDI.WIJAYA@TRAKINDO.CO.ID</t>
  </si>
  <si>
    <t>Istiqamah</t>
  </si>
  <si>
    <t>10G3130HY</t>
  </si>
  <si>
    <t>Sangatta</t>
  </si>
  <si>
    <t>Parts Warehouse</t>
  </si>
  <si>
    <t>Muh Rais</t>
  </si>
  <si>
    <t>MUH.RAIS@TRAKINDO.CO.ID</t>
  </si>
  <si>
    <t>Ade Chandra</t>
  </si>
  <si>
    <t>10G3830HW</t>
  </si>
  <si>
    <t>Haeriansyah</t>
  </si>
  <si>
    <t>HAERIANSYAH@TRAKINDO.CO.ID</t>
  </si>
  <si>
    <t>Bengalon</t>
  </si>
  <si>
    <t>Lati</t>
  </si>
  <si>
    <t>Erwan Bahar</t>
  </si>
  <si>
    <t>ERWAN.BAHAR@TRAKINDO.CO.ID</t>
  </si>
  <si>
    <t>Harry Soedargo</t>
  </si>
  <si>
    <t>10G7030HY</t>
  </si>
  <si>
    <t>Andi Irfan</t>
  </si>
  <si>
    <t>ANDI.IRFAN@TRAKINDO.CO.ID</t>
  </si>
  <si>
    <t>Akhmad Khair Robby</t>
  </si>
  <si>
    <t>AKHMAD.K.ROBBY@TRAKINDO.CO.ID</t>
  </si>
  <si>
    <t>Tarakan</t>
  </si>
  <si>
    <t>Parts</t>
  </si>
  <si>
    <t>Salmon Tandirerung</t>
  </si>
  <si>
    <t>SALMON.TANDIRERUNG@TRAKINDO.CO.ID</t>
  </si>
  <si>
    <t>Agung Prasetyo</t>
  </si>
  <si>
    <t>10G3330HW</t>
  </si>
  <si>
    <t>Muhammad Reiza</t>
  </si>
  <si>
    <t>MUHAMMAD.REZA@TRAKINDO.CO.ID</t>
  </si>
  <si>
    <t>Samarinda Site</t>
  </si>
  <si>
    <t>Service Direct</t>
  </si>
  <si>
    <t>M Ardani</t>
  </si>
  <si>
    <t>MUHAMMAD.ARDANI@TRAKINDO.CO.ID</t>
  </si>
  <si>
    <t>Marhamah Ernawati</t>
  </si>
  <si>
    <t>10G0560HA</t>
  </si>
  <si>
    <t>Batu Hijau</t>
  </si>
  <si>
    <t>Rusdianto</t>
  </si>
  <si>
    <t>R.RUSDIANTO@TRAKINDO.CO.ID</t>
  </si>
  <si>
    <t>Uji Anisyah</t>
  </si>
  <si>
    <t>10R5960HA</t>
  </si>
  <si>
    <t>ENGINEERING SV</t>
  </si>
  <si>
    <t>CRC Balikpapan</t>
  </si>
  <si>
    <t>Inspection</t>
  </si>
  <si>
    <t>Hery Purwanto</t>
  </si>
  <si>
    <t>HERRY.PURWANTO@TRAKINDO.CO.ID</t>
  </si>
  <si>
    <t>M Fadly</t>
  </si>
  <si>
    <t>10W5760HA</t>
  </si>
  <si>
    <t>ENG - BALIKPAPAN</t>
  </si>
  <si>
    <t>Area TTD</t>
  </si>
  <si>
    <t>HR &amp; SS - Purchasing</t>
  </si>
  <si>
    <t>Febry Angela Liang</t>
  </si>
  <si>
    <t>Female</t>
  </si>
  <si>
    <t>FEBRY.LIANG@TRAKINDO.CO.ID</t>
  </si>
  <si>
    <t>Fenny Wullur</t>
  </si>
  <si>
    <t>10C0299JP</t>
  </si>
  <si>
    <t>HO Tembagapura</t>
  </si>
  <si>
    <t>FMD - Shop &amp; Housing</t>
  </si>
  <si>
    <t>Parts Counter</t>
  </si>
  <si>
    <t>Neo Orta Negara</t>
  </si>
  <si>
    <t>NEO.O.NEGARA@TRAKINDO.CO.ID</t>
  </si>
  <si>
    <t>10C0230HY</t>
  </si>
  <si>
    <t>Agung Aribowo</t>
  </si>
  <si>
    <t>AGUNG.ARIBOWO@TRAKINDO.CO.ID</t>
  </si>
  <si>
    <t>Andri Setiyawan</t>
  </si>
  <si>
    <t>10G6960HA</t>
  </si>
  <si>
    <t>Engineering</t>
  </si>
  <si>
    <t>Training</t>
  </si>
  <si>
    <t>Dedy Susanto</t>
  </si>
  <si>
    <t>DEDY.SUSANTO@TRAKINDO.CO.ID</t>
  </si>
  <si>
    <t>10W0399JC</t>
  </si>
  <si>
    <t>ENG Balikpapan</t>
  </si>
  <si>
    <t>P - Assembly 1</t>
  </si>
  <si>
    <t>Rezha Hardani</t>
  </si>
  <si>
    <t>REZHA.HARDANI@TRAKINDO.CO.ID</t>
  </si>
  <si>
    <t>Salvage</t>
  </si>
  <si>
    <t>Selamat Wahyudi</t>
  </si>
  <si>
    <t>SELAMAT.WAHYUDI@TRAKINDO.CO.ID</t>
  </si>
  <si>
    <t>Harris Prasetyo</t>
  </si>
  <si>
    <t>HARRIS.PRASETYO@TRAKINDO.CO.ID</t>
  </si>
  <si>
    <t>Mi CRC</t>
  </si>
  <si>
    <t>Gilang Hartantio</t>
  </si>
  <si>
    <t>GILANG.HARTANTIO@TRAKINDO.CO.ID</t>
  </si>
  <si>
    <t>MINING CS</t>
  </si>
  <si>
    <t>EMP</t>
  </si>
  <si>
    <t>Event Planner</t>
  </si>
  <si>
    <t>Muhammad Nasrun</t>
  </si>
  <si>
    <t>MUHAMMAD.NASRUN@TRAKINDO.CO.ID</t>
  </si>
  <si>
    <t>Heni M</t>
  </si>
  <si>
    <t>10G8560HG</t>
  </si>
  <si>
    <t>EMP - BALIKPAPAN</t>
  </si>
  <si>
    <t>Maroba Jatua Sinaga</t>
  </si>
  <si>
    <t>MAROBAJATUA.SINAGA@TRAKINDO.CO.ID</t>
  </si>
  <si>
    <t>Small Engine Assembly</t>
  </si>
  <si>
    <t>Sasminto</t>
  </si>
  <si>
    <t>S.SASMINTO@TRAKINDO.CO.ID</t>
  </si>
  <si>
    <t>Nova Sanjaya</t>
  </si>
  <si>
    <t>NOVA.SANJAYA@TRAKINDO.CO.ID</t>
  </si>
  <si>
    <t>10G8560HA</t>
  </si>
  <si>
    <t>Catur Wijayanto</t>
  </si>
  <si>
    <t>CATUR.WIJAYANTO@TRAKINDO.CO.ID</t>
  </si>
  <si>
    <t>10G5660HA</t>
  </si>
  <si>
    <t>Move to NKAL</t>
  </si>
  <si>
    <t>Tj. Redeb-Berau</t>
  </si>
  <si>
    <t>Eko Tirto Sucahyo</t>
  </si>
  <si>
    <t>EKO.T.SUCAHYO@TRAKINDO.CO.ID</t>
  </si>
  <si>
    <t>Ary Suherman</t>
  </si>
  <si>
    <t>ARY.SUHERMAN@TRAKINDO.CO.ID</t>
  </si>
  <si>
    <t>10W5760HG</t>
  </si>
  <si>
    <t>Apriliansyah</t>
  </si>
  <si>
    <t>A.APRILIANSYAH@TRAKINDO.CO.ID</t>
  </si>
  <si>
    <t>Powertrain - Service Account</t>
  </si>
  <si>
    <t>Teddy Karunia Wijaya</t>
  </si>
  <si>
    <t>TEDDY.WIJAYA@TRAKINDO.CO.ID</t>
  </si>
  <si>
    <t>Getruida Bellatrix</t>
  </si>
  <si>
    <t>GETRUIDA.BELLATRIX@TRAKINDO.CO.ID</t>
  </si>
  <si>
    <t>IT - Technician</t>
  </si>
  <si>
    <t>Supriadi</t>
  </si>
  <si>
    <t>S.SUPRIADI@TRAKINDO.CO.ID</t>
  </si>
  <si>
    <t>10C0299KD</t>
  </si>
  <si>
    <t>Service Account</t>
  </si>
  <si>
    <t>Wigiyanti</t>
  </si>
  <si>
    <t>WIGI.YANTI@TRAKINDO.CO.ID</t>
  </si>
  <si>
    <t>10G3860HG</t>
  </si>
  <si>
    <t>Muhammadong</t>
  </si>
  <si>
    <t>M.MUHAMMADONG@TRAKINDO.CO.ID</t>
  </si>
  <si>
    <t>MRC Balikpapan</t>
  </si>
  <si>
    <t>Service Field</t>
  </si>
  <si>
    <t>Kholel Mubarok</t>
  </si>
  <si>
    <t>KHOLEL.MUBAROK@TRAKINDO.CO.ID</t>
  </si>
  <si>
    <t>10W5860HA</t>
  </si>
  <si>
    <t>TUE</t>
  </si>
  <si>
    <t>Logistic</t>
  </si>
  <si>
    <t>Agung Sidayu Arief</t>
  </si>
  <si>
    <t>AGUNG.S.ARIEF@TRAKINDO.CO.ID</t>
  </si>
  <si>
    <t>10W0460TE</t>
  </si>
  <si>
    <t>Firdaus</t>
  </si>
  <si>
    <t>F.FIRDAUS@TRAKINDO.CO.ID</t>
  </si>
  <si>
    <t>JAVA</t>
  </si>
  <si>
    <t>Surabaya</t>
  </si>
  <si>
    <t>Andi Darmawan</t>
  </si>
  <si>
    <t>ANDI.DARMAWAN@TRAKINDO.CO.ID</t>
  </si>
  <si>
    <t>Muh. Dipo Alam</t>
  </si>
  <si>
    <t>10A0730HY</t>
  </si>
  <si>
    <t>Fiki Johan</t>
  </si>
  <si>
    <t>FIKI.JOHAN@TRAKINDO.CO.ID</t>
  </si>
  <si>
    <t>10W5730HW</t>
  </si>
  <si>
    <t>Parts Warehouse &amp; Distribution</t>
  </si>
  <si>
    <t>Nur Rohman</t>
  </si>
  <si>
    <t>NU.ROHMAN@TRAKINDO.CO.ID</t>
  </si>
  <si>
    <t>10A0730HW</t>
  </si>
  <si>
    <t>EAST INDONESIA</t>
  </si>
  <si>
    <t>Jayapura</t>
  </si>
  <si>
    <t>Nur Arifin</t>
  </si>
  <si>
    <t>NUR.ARIFIN@TRAKINDO.CO.ID</t>
  </si>
  <si>
    <t>Edwin Johan Rombon</t>
  </si>
  <si>
    <t>10B4660HA</t>
  </si>
  <si>
    <t>M. Dzirotul Ikhsan</t>
  </si>
  <si>
    <t>M.D.I.FAIZIN@TRAKINDO.CO.ID</t>
  </si>
  <si>
    <t>Mochamad Ismail Murod</t>
  </si>
  <si>
    <t>MOCHAMAD.MUROD@TRAKINDO.CO.ID</t>
  </si>
  <si>
    <t>Sopiani</t>
  </si>
  <si>
    <t>SOPIANI@TRAKINDO.CO.ID</t>
  </si>
  <si>
    <t>10G3830HY</t>
  </si>
  <si>
    <t>Agus Yardi</t>
  </si>
  <si>
    <t>AGUS.YARDI@TRAKINDO.CO.ID</t>
  </si>
  <si>
    <t>SOS Lab - Non Oil</t>
  </si>
  <si>
    <t>Emi Nace M Tanawani</t>
  </si>
  <si>
    <t>EMI.TANAWANI@TRAKINDO.CO.ID</t>
  </si>
  <si>
    <t>10C0260HF</t>
  </si>
  <si>
    <t>Kuala Kencana</t>
  </si>
  <si>
    <t>SOUTHERN KAL</t>
  </si>
  <si>
    <t>Rantau</t>
  </si>
  <si>
    <t>Machine Sales Reps</t>
  </si>
  <si>
    <t>Sandra Aditya Rachman</t>
  </si>
  <si>
    <t>SANDRA.RACHMAN@TRAKINDO.CO.ID</t>
  </si>
  <si>
    <t>Henny Sofiana</t>
  </si>
  <si>
    <t>10H8610FZ</t>
  </si>
  <si>
    <t>Area South Kal</t>
  </si>
  <si>
    <t>CSU Grassberg</t>
  </si>
  <si>
    <t>Akbar Amir</t>
  </si>
  <si>
    <t>AKBAR.AMIR@TRAKINDO.CO.ID</t>
  </si>
  <si>
    <t>Andreas Novianto</t>
  </si>
  <si>
    <t>10C0360HA</t>
  </si>
  <si>
    <t>Andi Muhammad Ilham</t>
  </si>
  <si>
    <t>ANDI.M.ILHAM@TRAKINDO.CO.ID</t>
  </si>
  <si>
    <t>10C5060HA</t>
  </si>
  <si>
    <t>CSU Underground</t>
  </si>
  <si>
    <t>Andri</t>
  </si>
  <si>
    <t>A.ANDRI@TRAKINDO.CO.ID</t>
  </si>
  <si>
    <t>10C6060HA</t>
  </si>
  <si>
    <t>Bagus Cahyo Ariyanto</t>
  </si>
  <si>
    <t>BAGUS.C.ARIANTO@TRAKINDO.CO.ID</t>
  </si>
  <si>
    <t>Brian P Embulaba</t>
  </si>
  <si>
    <t>BRIAN.P.EMBULABA@TRAKINDO.CO.ID</t>
  </si>
  <si>
    <t>Hendrikus Welerubun</t>
  </si>
  <si>
    <t>HENDRIKUS.WELERUBUN@TRAKINDO.CO.ID</t>
  </si>
  <si>
    <t>Nuryadi</t>
  </si>
  <si>
    <t>NU.NURYADI@TRAKINDO.CO.ID</t>
  </si>
  <si>
    <t>Gunawan</t>
  </si>
  <si>
    <t>G.GUNAWAN@TRAKINDO.CO.ID</t>
  </si>
  <si>
    <t>Ahmad Efendi</t>
  </si>
  <si>
    <t>ACHMAD.EFFENDI@TRAKINDO.CO.ID</t>
  </si>
  <si>
    <t>Pontianak</t>
  </si>
  <si>
    <t>Dona Adila</t>
  </si>
  <si>
    <t>DONA.ADILA@TRAKINDO.CO.ID</t>
  </si>
  <si>
    <t>Dwi Sulistyo</t>
  </si>
  <si>
    <t>10A3760HG</t>
  </si>
  <si>
    <t>POWER SYSTEMS</t>
  </si>
  <si>
    <t>BSD</t>
  </si>
  <si>
    <t>Sales Representative</t>
  </si>
  <si>
    <t>Adi Marta</t>
  </si>
  <si>
    <t>ADI.MARTA@TRAKINDO.CO.ID</t>
  </si>
  <si>
    <t>10A1020FZ</t>
  </si>
  <si>
    <t>Oby Idman Saputra</t>
  </si>
  <si>
    <t>OBY.I.SAPUTRA@TRAKINDO.CO.ID</t>
  </si>
  <si>
    <t>10R5930HW</t>
  </si>
  <si>
    <t>M Taufik Hidayat</t>
  </si>
  <si>
    <t>M.TAUFIK.HIDAYAT@TRAKINDO.CO.ID</t>
  </si>
  <si>
    <t>Sofyan Mutamimul Ula</t>
  </si>
  <si>
    <t>SOFYAN.M.ULA@TRAKINDO.CO.ID</t>
  </si>
  <si>
    <t>HR</t>
  </si>
  <si>
    <t>Executive Trainee</t>
  </si>
  <si>
    <t>M Fauzi Riza Putra</t>
  </si>
  <si>
    <t>M.PUTRA@TRAKINDO.CO.ID</t>
  </si>
  <si>
    <t>10Z0299JM</t>
  </si>
  <si>
    <t>SOS BSD</t>
  </si>
  <si>
    <t>Bahtiar Rivai</t>
  </si>
  <si>
    <t>BAHTIAR.RIVAI@TRAKINDO.CO.ID</t>
  </si>
  <si>
    <t xml:space="preserve">Riana Dewi </t>
  </si>
  <si>
    <t>10D1160HF</t>
  </si>
  <si>
    <t>COR COMM &amp; CSR</t>
  </si>
  <si>
    <t>Corporate Social Responsibility (CSR)</t>
  </si>
  <si>
    <t>Mardidwiarso Munardi</t>
  </si>
  <si>
    <t>MARDIDWIARSO.MUNARDI@TRAKINDO.CO.ID</t>
  </si>
  <si>
    <t>10Z0299JH</t>
  </si>
  <si>
    <t>LEGAL</t>
  </si>
  <si>
    <t>Litigation</t>
  </si>
  <si>
    <t>Hifni Azan</t>
  </si>
  <si>
    <t>HIFNI.AZAN@TRAKINDO.CO.ID</t>
  </si>
  <si>
    <t>10Z0299LL</t>
  </si>
  <si>
    <t>Eban Palesang</t>
  </si>
  <si>
    <t>EBAN.PALESANG@TRAKINDO.CO.ID</t>
  </si>
  <si>
    <t>10H8660HA</t>
  </si>
  <si>
    <t>D&amp;IT</t>
  </si>
  <si>
    <t>Digital Architect</t>
  </si>
  <si>
    <t>Pandriya Sistha Kusuma</t>
  </si>
  <si>
    <t>PANDRIYA.KUSUMA@TRAKINDO.CO.ID</t>
  </si>
  <si>
    <t>10Z0299KC</t>
  </si>
  <si>
    <t>SUMATERA</t>
  </si>
  <si>
    <t>Tanjung Enim</t>
  </si>
  <si>
    <t>Dimas Barron Abdulloh</t>
  </si>
  <si>
    <t>DIMAS.ABDULLOH@TRAKINDO.CO.ID</t>
  </si>
  <si>
    <t>Anita/ Yudhistira</t>
  </si>
  <si>
    <t>10F6360HA</t>
  </si>
  <si>
    <t>Manado</t>
  </si>
  <si>
    <t>Nicko Galih Pradana</t>
  </si>
  <si>
    <t>NICKO.G.PRADANA@TRAKINDO.CO.ID</t>
  </si>
  <si>
    <t>Thea Laksmi</t>
  </si>
  <si>
    <t>10B4260HA</t>
  </si>
  <si>
    <t>Gorontalo</t>
  </si>
  <si>
    <t>Gigih Andrias Prasetyo</t>
  </si>
  <si>
    <t>GIGIH.A.PRASETYO@TRAKINDO.CO.ID</t>
  </si>
  <si>
    <t>Didi Manuaron</t>
  </si>
  <si>
    <t>SCC West Java</t>
  </si>
  <si>
    <t>Satiyono Marsukat Putro</t>
  </si>
  <si>
    <t>16 Tahun</t>
  </si>
  <si>
    <t>Dwi Windu</t>
  </si>
  <si>
    <t>SATYONOMP@TRAKINDO.CO.ID</t>
  </si>
  <si>
    <t>10D0530BM</t>
  </si>
  <si>
    <t>Samarinda</t>
  </si>
  <si>
    <t>Service Workshop</t>
  </si>
  <si>
    <t>Ario Libriant Kusen</t>
  </si>
  <si>
    <t>ARIO.KUSEN@TRAKINDO.CO.ID</t>
  </si>
  <si>
    <t>10G3260HG</t>
  </si>
  <si>
    <t>Herry Sutiono</t>
  </si>
  <si>
    <t>HERRY.SUTIONO@TRAKINDO.CO.ID</t>
  </si>
  <si>
    <t>10G3160HA</t>
  </si>
  <si>
    <t>Subiyanto</t>
  </si>
  <si>
    <t>SUBIYANTO@TRAKINDO.CO.ID</t>
  </si>
  <si>
    <t>Cirebon</t>
  </si>
  <si>
    <t>Toto Adhitama</t>
  </si>
  <si>
    <t>TOTO.ADHITAMA@TRAKINDO.CO.ID</t>
  </si>
  <si>
    <t>10A6530HY</t>
  </si>
  <si>
    <t>Banjarmasin</t>
  </si>
  <si>
    <t>PS Sales Reps</t>
  </si>
  <si>
    <t>Nurzaman</t>
  </si>
  <si>
    <t>NURZAMAN@TRAKINDO.CO.ID</t>
  </si>
  <si>
    <t>10H3430FZ</t>
  </si>
  <si>
    <t>Pekanbaru</t>
  </si>
  <si>
    <t>Zulhamdyanov</t>
  </si>
  <si>
    <t>ZULHAMDYANOV@TRAKINDO.CO.ID</t>
  </si>
  <si>
    <t>Andresia Eka Putri</t>
  </si>
  <si>
    <t>10F1930HW</t>
  </si>
  <si>
    <t>Muhammad Andri</t>
  </si>
  <si>
    <t>M.ANDRI@TRAKINDO.CO.ID</t>
  </si>
  <si>
    <t>Production Planning</t>
  </si>
  <si>
    <t>Sriyanti</t>
  </si>
  <si>
    <t>SRIYANTI@TRAKINDO.CO.ID</t>
  </si>
  <si>
    <t>10W5760HZ</t>
  </si>
  <si>
    <t>Condition Monitoring</t>
  </si>
  <si>
    <t>Heri Susanto</t>
  </si>
  <si>
    <t>HERI.SUSANTO@TRAKINDO.CO.ID</t>
  </si>
  <si>
    <t>10K0230HN</t>
  </si>
  <si>
    <t>Suhartaji</t>
  </si>
  <si>
    <t>SUHARTAJI@TRAKINDO.CO.ID</t>
  </si>
  <si>
    <t>Region PP Sales - Manado</t>
  </si>
  <si>
    <t>Haris Junaidi</t>
  </si>
  <si>
    <t>HARIS.JUNAIDI@TRAKINDO.CO.ID</t>
  </si>
  <si>
    <t>10B4210FZ</t>
  </si>
  <si>
    <t>Soroako</t>
  </si>
  <si>
    <t>Nasaruddin</t>
  </si>
  <si>
    <t>NASARUDDIN@TRAKINDO.CO.ID</t>
  </si>
  <si>
    <t>Alfrida T.Rante</t>
  </si>
  <si>
    <t>10B4860HA</t>
  </si>
  <si>
    <t>Ruliansyah</t>
  </si>
  <si>
    <t>RULIANSYAH@TRAKINDO.CO.ID</t>
  </si>
  <si>
    <t>10G3130HW</t>
  </si>
  <si>
    <t>Merauke</t>
  </si>
  <si>
    <t>Imanuel Jaya</t>
  </si>
  <si>
    <t>IMMANUEL.JAYA@TRAKINDO.CO.ID</t>
  </si>
  <si>
    <t>10B4030HY</t>
  </si>
  <si>
    <t>Suhendana</t>
  </si>
  <si>
    <t>S.SUHENDANA@TRAKINDO.CO.ID</t>
  </si>
  <si>
    <t>10F1960HA</t>
  </si>
  <si>
    <t>Roza Aditama</t>
  </si>
  <si>
    <t>ROZA.ADITAMA@TRAKINDO.CO.ID</t>
  </si>
  <si>
    <t>10C6060HG</t>
  </si>
  <si>
    <t>Lukman Chakim</t>
  </si>
  <si>
    <t>LUKMAN.CHAKIM@TRAKINDO.CO.ID</t>
  </si>
  <si>
    <t>10A0760HG</t>
  </si>
  <si>
    <t>Equipment Management (EM)</t>
  </si>
  <si>
    <t>Yulistia Elieser</t>
  </si>
  <si>
    <t>YULISTIA.ELIESER@TRAKINDO.CO.ID</t>
  </si>
  <si>
    <t>10B4870HM</t>
  </si>
  <si>
    <t>Pangkalan Bun</t>
  </si>
  <si>
    <t>Tedi Budya S</t>
  </si>
  <si>
    <t>TEDY.BUDYA@TRAKINDO.CO.ID</t>
  </si>
  <si>
    <t>Irma Dwi Asmawati</t>
  </si>
  <si>
    <t>10H3630HY</t>
  </si>
  <si>
    <t>SCC Banjarmasin</t>
  </si>
  <si>
    <t>Batu Kajang</t>
  </si>
  <si>
    <t>Mahfudhinuur</t>
  </si>
  <si>
    <t>MAHFUDDINUR@TRAKINDO.CO.ID</t>
  </si>
  <si>
    <t>Irny Syahrida Puteri</t>
  </si>
  <si>
    <t>10H6430HW</t>
  </si>
  <si>
    <t>SVC EXCEL SUPP</t>
  </si>
  <si>
    <t>Work Scope Management</t>
  </si>
  <si>
    <t>Luski Andreana</t>
  </si>
  <si>
    <t>LUSKI.ANDREANA@TRAKINDO.CO.ID</t>
  </si>
  <si>
    <t>10Z0260LJ</t>
  </si>
  <si>
    <t>Pupun Purnama Kusumah</t>
  </si>
  <si>
    <t>PUPUN.P.KUSUMAH@TRAKINDO.CO.ID</t>
  </si>
  <si>
    <t>Sunandi</t>
  </si>
  <si>
    <t>S.SUNANDI@TRAKINDO.CO.ID</t>
  </si>
  <si>
    <t>10A1060HA</t>
  </si>
  <si>
    <t>Bandung</t>
  </si>
  <si>
    <t>Syarif Hidayat</t>
  </si>
  <si>
    <t>SYARIF.HIDAYAT@TRAKINDO.CO.ID</t>
  </si>
  <si>
    <t>10A0560HA</t>
  </si>
  <si>
    <t>Diyandika</t>
  </si>
  <si>
    <t>D.DIYANDIKA@TRAKINDO.CO.ID</t>
  </si>
  <si>
    <t>10D0930BM</t>
  </si>
  <si>
    <t>Tanjung</t>
  </si>
  <si>
    <t>Kupang</t>
  </si>
  <si>
    <t>Boyke Frengki Raulbeka</t>
  </si>
  <si>
    <t>BOYKE.RAULBEKA@TRAKINDO.CO.ID</t>
  </si>
  <si>
    <t>10A0360HA</t>
  </si>
  <si>
    <t>RUE</t>
  </si>
  <si>
    <t>Rental Asset</t>
  </si>
  <si>
    <t>Hendra Purnomo</t>
  </si>
  <si>
    <t>HENDRA.PURNOMO@TRAKINDO.CO.ID</t>
  </si>
  <si>
    <t>10X5290FJ</t>
  </si>
  <si>
    <t>Bekasi</t>
  </si>
  <si>
    <t>Dikdik Permana</t>
  </si>
  <si>
    <t>DIKDIK.PERMANA@TRAKINDO.CO.ID</t>
  </si>
  <si>
    <t>10A0860HA</t>
  </si>
  <si>
    <t>Bana</t>
  </si>
  <si>
    <t>B.BANA@TRAKINDO.CO.ID</t>
  </si>
  <si>
    <t>Martabe</t>
  </si>
  <si>
    <t>Parulian Siregar</t>
  </si>
  <si>
    <t>PARULIAN.SIREGAR@TRAKINDO.CO.ID</t>
  </si>
  <si>
    <t xml:space="preserve">Suyanti </t>
  </si>
  <si>
    <t>10F0960HA</t>
  </si>
  <si>
    <t>CAT Rental Store</t>
  </si>
  <si>
    <t>Johannes Liu</t>
  </si>
  <si>
    <t>JOHANNES.LIU@TRAKINDO.CO.ID</t>
  </si>
  <si>
    <t>10C0390FJ</t>
  </si>
  <si>
    <t>OSM</t>
  </si>
  <si>
    <t>Six Sigma</t>
  </si>
  <si>
    <t>Sylvia Hilda</t>
  </si>
  <si>
    <t>SYLVIA.HILDA@TRAKINDO.CO.ID</t>
  </si>
  <si>
    <t>10Z0299SI</t>
  </si>
  <si>
    <t>EM Solutions</t>
  </si>
  <si>
    <t>Agung Nugroho</t>
  </si>
  <si>
    <t>AGUNG.G@TRAKINDO.CO.ID</t>
  </si>
  <si>
    <t>10Z0230HL</t>
  </si>
  <si>
    <t>SCC Balikpapan</t>
  </si>
  <si>
    <t>Muhammad Arief Muttaqien</t>
  </si>
  <si>
    <t>MUHAMMAD.MUTTAQIEN@TRAKINDO.CO.ID</t>
  </si>
  <si>
    <t>10D1230BM</t>
  </si>
  <si>
    <t>Rangga Yoga Pradana</t>
  </si>
  <si>
    <t>RANGGA.PRADANA@TRAKINDO.CO.ID</t>
  </si>
  <si>
    <t>Cement Project/Cikeas</t>
  </si>
  <si>
    <t>Hendiana Kardiman</t>
  </si>
  <si>
    <t>HENDIANA.KARDIMAN@TRAKINDO.CO.ID</t>
  </si>
  <si>
    <t>Cement Project</t>
  </si>
  <si>
    <t>10A1360HA</t>
  </si>
  <si>
    <t>Roni</t>
  </si>
  <si>
    <t>R.RONI@TRAKINDO.CO.ID</t>
  </si>
  <si>
    <t>10A1060HG</t>
  </si>
  <si>
    <t>Junaedi Firnando</t>
  </si>
  <si>
    <t>JUNAEDI.FIRNANDO@TRAKINDO.CO.ID</t>
  </si>
  <si>
    <t>Yan Idries Moersanda</t>
  </si>
  <si>
    <t>YAN.I.MOERSANDA@TRAKINDO.CO.ID</t>
  </si>
  <si>
    <t>Heri Purwanto</t>
  </si>
  <si>
    <t>HE.PURWANTO@TRAKINDO.CO.ID</t>
  </si>
  <si>
    <t>Cement Project/Sukabumi</t>
  </si>
  <si>
    <t>Khoerun Salim</t>
  </si>
  <si>
    <t>KHOERUN.SALIM@TRAKINDO.CO.ID</t>
  </si>
  <si>
    <t>PARTS SC</t>
  </si>
  <si>
    <t>Supply Planning</t>
  </si>
  <si>
    <t>Rachmawaty Husein</t>
  </si>
  <si>
    <t>RACHMAWATY.HUSEIN@TRAKINDO.CO.ID</t>
  </si>
  <si>
    <t>10Z0230LY</t>
  </si>
  <si>
    <t>Palu</t>
  </si>
  <si>
    <t>Esra Dirgahayu</t>
  </si>
  <si>
    <t>ESRA.DIRGAHAYU@TRAKINDO.CO.ID</t>
  </si>
  <si>
    <t>Jenny Bunga</t>
  </si>
  <si>
    <t>10B4730FZ</t>
  </si>
  <si>
    <t>Idrianto Bungka</t>
  </si>
  <si>
    <t>IDRIANTO.BUNGKA@TRAKINDO.CO.ID</t>
  </si>
  <si>
    <t>Sopyan</t>
  </si>
  <si>
    <t>S.SOPYAN@TRAKINDO.CO.ID</t>
  </si>
  <si>
    <t>10G3860HA</t>
  </si>
  <si>
    <t>Petrus Rosi Londong</t>
  </si>
  <si>
    <t>PETRUS.R.LONDONG@TRAKINDO.CO.ID</t>
  </si>
  <si>
    <t>Gorontalo Site</t>
  </si>
  <si>
    <t>Eko Rutin Rianto</t>
  </si>
  <si>
    <t>EKO.RIANTO@TRAKINDO.CO.ID</t>
  </si>
  <si>
    <t>10B4299JA</t>
  </si>
  <si>
    <t>Sorong</t>
  </si>
  <si>
    <t>Amir Ramli</t>
  </si>
  <si>
    <t>AMIR.RAMLI@TRAKINDO.CO.ID</t>
  </si>
  <si>
    <t>10B4460HA</t>
  </si>
  <si>
    <t>Batam</t>
  </si>
  <si>
    <t>PS Sales Supervision</t>
  </si>
  <si>
    <t>Dede Mohamad Yahya</t>
  </si>
  <si>
    <t>DEDE.YAHYA@TRAKINDO.CO.ID</t>
  </si>
  <si>
    <t>10A1130FZ</t>
  </si>
  <si>
    <t>David Arijanto</t>
  </si>
  <si>
    <t>DAVID.ARIJANTO@TRAKINDO.CO.ID</t>
  </si>
  <si>
    <t>Arjabudi</t>
  </si>
  <si>
    <t>A.ARJABUDI@TRAKINDO.CO.ID</t>
  </si>
  <si>
    <t>Jul Asri</t>
  </si>
  <si>
    <t>JUL.ASRI@TRAKINDO.CO.ID</t>
  </si>
  <si>
    <t>10F1960HG</t>
  </si>
  <si>
    <t>Medan</t>
  </si>
  <si>
    <t>Ade Vinando</t>
  </si>
  <si>
    <t>ADE.VINANDO@TRAKINDO.CO.ID</t>
  </si>
  <si>
    <t>10F2160HG</t>
  </si>
  <si>
    <t>Meulaboh</t>
  </si>
  <si>
    <t>Cileungsi</t>
  </si>
  <si>
    <t>Learning Architect (Hard Skill -Service)</t>
  </si>
  <si>
    <t>Agus Setyawan</t>
  </si>
  <si>
    <t>AGUS.SETYAWAN@TRAKINDO.CO.ID</t>
  </si>
  <si>
    <t>10Z0299HT</t>
  </si>
  <si>
    <t>Learning Architect Hard Skill-NonService</t>
  </si>
  <si>
    <t>Sri Widodo</t>
  </si>
  <si>
    <t>SRI.WIDODO@TRAKINDO.CO.ID</t>
  </si>
  <si>
    <t>Jayapura Branch</t>
  </si>
  <si>
    <t>Andi Yusri</t>
  </si>
  <si>
    <t>ANDI.YUSRI@TRAKINDO.CO.ID</t>
  </si>
  <si>
    <t>10B4699JA</t>
  </si>
  <si>
    <t>Yuli Winarto</t>
  </si>
  <si>
    <t>YULI.WINARTO@TRAKINDO.CO.ID</t>
  </si>
  <si>
    <t>Service</t>
  </si>
  <si>
    <t>Wheny Very Astanto</t>
  </si>
  <si>
    <t>WHENY.V.ASTANTO@TRAKINDO.CO.ID</t>
  </si>
  <si>
    <t>10A0760HA</t>
  </si>
  <si>
    <t>Sahrul Ramdani</t>
  </si>
  <si>
    <t>SAHRUL.RAMDANI@TRAKINDO.CO.ID</t>
  </si>
  <si>
    <t>Andy Carold</t>
  </si>
  <si>
    <t>ANDY.CAROLD@TRAKINDO.CO.ID</t>
  </si>
  <si>
    <t>Tumpangpitu</t>
  </si>
  <si>
    <t>Technical Communicator</t>
  </si>
  <si>
    <t>Rendik Handoyo</t>
  </si>
  <si>
    <t>RENDIK.HANDOYO@TRAKINDO.CO.ID</t>
  </si>
  <si>
    <t>10A0960HG</t>
  </si>
  <si>
    <t>Eko Yudi Saputro</t>
  </si>
  <si>
    <t>EKO.Y.SAPUTRO@TRAKINDO.CO.ID</t>
  </si>
  <si>
    <t>Oktavian Suryantono</t>
  </si>
  <si>
    <t>OKTAVIAN.SURYANTONO@TRAKINDO.CO.ID</t>
  </si>
  <si>
    <t>Setiawan</t>
  </si>
  <si>
    <t>S.SETIAWAN@TRAKINDO.CO.ID</t>
  </si>
  <si>
    <t>SCC East Java</t>
  </si>
  <si>
    <t>Lutfi Hariadi</t>
  </si>
  <si>
    <t>LUTFI.HARIADI@TRAKINDO.CO.ID</t>
  </si>
  <si>
    <t>10D0630BM</t>
  </si>
  <si>
    <t>Rochman Widodo</t>
  </si>
  <si>
    <t>ROCHMAN.WIDODO@TRAKINDO.CO.ID</t>
  </si>
  <si>
    <t>C&amp;F CUST SUPP</t>
  </si>
  <si>
    <t>Muhammad Saleh</t>
  </si>
  <si>
    <t>MUHAMMAD.HALIM@TRAKINDO.CO.ID</t>
  </si>
  <si>
    <t>10Z0230HK</t>
  </si>
  <si>
    <t>Kendari</t>
  </si>
  <si>
    <t>Warranty</t>
  </si>
  <si>
    <t>Nurwahyudi</t>
  </si>
  <si>
    <t>NURWAHYUDI.KADIR@TRAKINDO.CO.ID</t>
  </si>
  <si>
    <t>10B5160HG</t>
  </si>
  <si>
    <t>SCC Makassar</t>
  </si>
  <si>
    <t>Component Solution</t>
  </si>
  <si>
    <t>Tri Wahyu Prio Saputro</t>
  </si>
  <si>
    <t>TRI.SAPUTRO@TRAKINDO.CO.ID</t>
  </si>
  <si>
    <t>Nanda Kurniawan Apriyanto</t>
  </si>
  <si>
    <t>NANDA.APRIYANTO@TRAKINDO.CO.ID</t>
  </si>
  <si>
    <t>10W5860HG</t>
  </si>
  <si>
    <t>Almuktiono Salim</t>
  </si>
  <si>
    <t>ALMUKTIONO.SALIM@TRAKINDO.CO.ID</t>
  </si>
  <si>
    <t>Service Performance</t>
  </si>
  <si>
    <t>Cholid Mahfud Yusuf</t>
  </si>
  <si>
    <t>CHOLID.YUSUF@TRAKINDO.CO.ID</t>
  </si>
  <si>
    <t>Service Support</t>
  </si>
  <si>
    <t>Djahrani</t>
  </si>
  <si>
    <t>DJAHRANI@TRAKINDO.CO.ID</t>
  </si>
  <si>
    <t>Krisna Wijaya Kusuma</t>
  </si>
  <si>
    <t>10G5660HG</t>
  </si>
  <si>
    <t>P - Disassembly, Cleaning &amp; Inspection</t>
  </si>
  <si>
    <t>Husain Maulana</t>
  </si>
  <si>
    <t>HUSAIN.MAULANA@TRAKINDO.CO.ID</t>
  </si>
  <si>
    <t>Maintenance Planning</t>
  </si>
  <si>
    <t>Joko Triyono</t>
  </si>
  <si>
    <t>JOKO.TRIYONO@TRAKINDO.CO.ID</t>
  </si>
  <si>
    <t>10W5870HM</t>
  </si>
  <si>
    <t>Makassar</t>
  </si>
  <si>
    <t>Nasir</t>
  </si>
  <si>
    <t>N.NASIR@TRAKINDO.CO.ID</t>
  </si>
  <si>
    <t>10D0730BM</t>
  </si>
  <si>
    <t>Widyah Prilaili</t>
  </si>
  <si>
    <t>WIDYAH.PRILAILI@TRAKINDO.CO.ID</t>
  </si>
  <si>
    <t>Parts HOBU - Store 49</t>
  </si>
  <si>
    <t>Mukti Wibowo</t>
  </si>
  <si>
    <t>MUKTI.WIBOWO@TRAKINDO.CO.ID</t>
  </si>
  <si>
    <t>10C4930HW</t>
  </si>
  <si>
    <t>Victor Jackson Walewangko</t>
  </si>
  <si>
    <t>VICTOR.J.WALEWANGKO@TRAKINDO.CO.ID</t>
  </si>
  <si>
    <t>Bandar Lampung</t>
  </si>
  <si>
    <t>Zulhelmi</t>
  </si>
  <si>
    <t>Z.ZULHELMI@TRAKINDO.CO.ID</t>
  </si>
  <si>
    <t>10F2360HA</t>
  </si>
  <si>
    <t>Timbul Parlaungan</t>
  </si>
  <si>
    <t>TIMBUL.PARLAUNGAN@TRAKINDO.CO.ID</t>
  </si>
  <si>
    <t>Tesso</t>
  </si>
  <si>
    <t>Syafrial</t>
  </si>
  <si>
    <t>SYAFRIAL@TRAKINDO.CO.ID</t>
  </si>
  <si>
    <t>10F0760HA</t>
  </si>
  <si>
    <t>Suparmin</t>
  </si>
  <si>
    <t>S.SUPARMIN@TRAKINDO.CO.ID</t>
  </si>
  <si>
    <t>10F0360HA</t>
  </si>
  <si>
    <t>Khairul Amri</t>
  </si>
  <si>
    <t>KHAIRUL.AMRI@TRAKINDO.CO.ID</t>
  </si>
  <si>
    <t>Bengkulu</t>
  </si>
  <si>
    <t>Syofialis</t>
  </si>
  <si>
    <t>SYOFIALIS@TRAKINDO.CO.ID</t>
  </si>
  <si>
    <t>10F2860HG</t>
  </si>
  <si>
    <t>Machine Technical Communicator</t>
  </si>
  <si>
    <t>Dodo Ismail</t>
  </si>
  <si>
    <t>DODO.ISMAIL@TRAKINDO.CO.ID</t>
  </si>
  <si>
    <t>10Z0260LR</t>
  </si>
  <si>
    <t>PP Sales Support Supervision</t>
  </si>
  <si>
    <t>AGUNG.NUGROHO@TRAKINDO.CO.ID</t>
  </si>
  <si>
    <t>10A0799FY</t>
  </si>
  <si>
    <t>Oke</t>
  </si>
  <si>
    <t>Wetar</t>
  </si>
  <si>
    <t>Sigit Purwanto</t>
  </si>
  <si>
    <t>SIGIT.PURWANTO@TRAKINDO.CO.ID</t>
  </si>
  <si>
    <t>10A0499JA</t>
  </si>
  <si>
    <t>Akhir Pambudi</t>
  </si>
  <si>
    <t>AKHIR.PAMBUDI@TRAKINDO.CO.ID</t>
  </si>
  <si>
    <t>10A0960HA</t>
  </si>
  <si>
    <t>Teguh Susilo</t>
  </si>
  <si>
    <t>TEGUH.SUSILO@TRAKINDO.CO.ID</t>
  </si>
  <si>
    <t>Learning Architect (Technology &amp; LMS)</t>
  </si>
  <si>
    <t>Wahid Abdurrahman</t>
  </si>
  <si>
    <t>WAHID.ABDURAKHMAN@TRAKINDO.CO.ID</t>
  </si>
  <si>
    <t>Batu Licin</t>
  </si>
  <si>
    <t>Triyono</t>
  </si>
  <si>
    <t>TRIYONO.TRIYONO@TRAKINDO.CO.ID</t>
  </si>
  <si>
    <t>Nelmadina</t>
  </si>
  <si>
    <t>10H4560HA</t>
  </si>
  <si>
    <t>Zul Asmi</t>
  </si>
  <si>
    <t>ZUL.ASMI@TRAKINDO.CO.ID</t>
  </si>
  <si>
    <t>10F2130HY</t>
  </si>
  <si>
    <t>UE Commercial Mgmt.</t>
  </si>
  <si>
    <t>Sofian Ridha</t>
  </si>
  <si>
    <t>SOFIAN.RIDHA@TRAKINDO.CO.ID</t>
  </si>
  <si>
    <t>10X5250FG</t>
  </si>
  <si>
    <t>MINING MKT&amp;SLS</t>
  </si>
  <si>
    <t>Product</t>
  </si>
  <si>
    <t>Barkah Rahmat</t>
  </si>
  <si>
    <t>BARKAH.RAHMAT@TRAKINDO.CO.ID</t>
  </si>
  <si>
    <t>10Z0299MC</t>
  </si>
  <si>
    <t>Julianto</t>
  </si>
  <si>
    <t>JULIANTO@TRAKINDO.CO.ID</t>
  </si>
  <si>
    <t>10A1120FZ</t>
  </si>
  <si>
    <t>Commodity</t>
  </si>
  <si>
    <t>Alfian Fikriansyah</t>
  </si>
  <si>
    <t>ALFIAN.FIKRIANSYAH@TRAKINDO.CO.ID</t>
  </si>
  <si>
    <t>10Z0299MB</t>
  </si>
  <si>
    <t>Tesso Site</t>
  </si>
  <si>
    <t>Kemal Anshori</t>
  </si>
  <si>
    <t>KEMAL.ANSHORI@TRAKINDO.CO.ID</t>
  </si>
  <si>
    <t>10F0799JA</t>
  </si>
  <si>
    <t>Prasetyanto Eka Rosady</t>
  </si>
  <si>
    <t>PRASETYANTO.E.ROSADY@TRAKINDO.CO.ID</t>
  </si>
  <si>
    <t>Purwanto</t>
  </si>
  <si>
    <t>PURWANTO.SUYONO@TRAKINDO.CO.ID</t>
  </si>
  <si>
    <t>10R5960HG</t>
  </si>
  <si>
    <t>Feri Rudiansyah</t>
  </si>
  <si>
    <t>FERI.RUDIANSYAH@TRAKINDO.CO.ID</t>
  </si>
  <si>
    <t>Sukardi</t>
  </si>
  <si>
    <t>K.SUKARDI@TRAKINDO.CO.ID</t>
  </si>
  <si>
    <t>Syamsul Rizal</t>
  </si>
  <si>
    <t>S.RIZAL@TRAKINDO.CO.ID</t>
  </si>
  <si>
    <t>10H4530HW</t>
  </si>
  <si>
    <t>Didi S Haryanto</t>
  </si>
  <si>
    <t>DIDI.S.HARYANTO@TRAKINDO.CO.ID</t>
  </si>
  <si>
    <t>10G7060HA</t>
  </si>
  <si>
    <t>Halidi</t>
  </si>
  <si>
    <t>H.HALIDI@TRAKINDO.CO.ID</t>
  </si>
  <si>
    <t>FAR</t>
  </si>
  <si>
    <t>Yanto</t>
  </si>
  <si>
    <t>A.YANTO@TRAKINDO.CO.ID</t>
  </si>
  <si>
    <t>Hyd -  Assembly &amp; Testing</t>
  </si>
  <si>
    <t>Riki Meisa Kenedy</t>
  </si>
  <si>
    <t>RIKI.M.KENEDY@TRAKINDO.CO.ID</t>
  </si>
  <si>
    <t>Rudiyono</t>
  </si>
  <si>
    <t>R.RUDIYONO@TRAKINDO.CO.ID</t>
  </si>
  <si>
    <t>Romi Rain Muhammad</t>
  </si>
  <si>
    <t>ROMI.R.MUHAMMAD@TRAKINDO.CO.ID</t>
  </si>
  <si>
    <t>Accounting</t>
  </si>
  <si>
    <t>Eko Setiawan</t>
  </si>
  <si>
    <t>EKOSETIAWAN@TRAKINDO.CO.ID</t>
  </si>
  <si>
    <t>10G3199KB</t>
  </si>
  <si>
    <t>Separi</t>
  </si>
  <si>
    <t>Andri Kusuma</t>
  </si>
  <si>
    <t>ANDRI.NATSIR@TRAKINDO.CO.ID</t>
  </si>
  <si>
    <t>Eko Hariadi</t>
  </si>
  <si>
    <t>10G0660HG</t>
  </si>
  <si>
    <t>Maintenance Strategy</t>
  </si>
  <si>
    <t>Garry Mediawan</t>
  </si>
  <si>
    <t>GARRY.MEDIAWAN@TRAKINDO.CO.ID</t>
  </si>
  <si>
    <t>Hapip Pudin</t>
  </si>
  <si>
    <t>HAPIP.PUDIN@TRAKINDO.CO.ID</t>
  </si>
  <si>
    <t>Operational Facility Development</t>
  </si>
  <si>
    <t>Diah Indriyani</t>
  </si>
  <si>
    <t>DIAH.INDRIYANI@TRAKINDO.CO.ID</t>
  </si>
  <si>
    <t>10Z0260LV</t>
  </si>
  <si>
    <t>Palembang</t>
  </si>
  <si>
    <t>Ahmad Syukri Alkaff</t>
  </si>
  <si>
    <t>AHMAD.S.ALKAFF@TRAKINDO.CO.ID</t>
  </si>
  <si>
    <t>10F2260HA</t>
  </si>
  <si>
    <t>Syekh Muhammad Akhiruddin</t>
  </si>
  <si>
    <t>SYEKH.AKHIRUDDIN@TRAKINDO.CO.ID</t>
  </si>
  <si>
    <t>Product Supply Planning &amp; Proc.</t>
  </si>
  <si>
    <t>Djubaedah</t>
  </si>
  <si>
    <t>DJUBAEDAH@TRAKINDO.CO.ID</t>
  </si>
  <si>
    <t>Hasrullah</t>
  </si>
  <si>
    <t>HASRULLAH@TRAKINDO.CO.ID</t>
  </si>
  <si>
    <t>ACCT &amp; TAX</t>
  </si>
  <si>
    <t>Master Data &amp; Product Costing PS &amp; ABS</t>
  </si>
  <si>
    <t>Dayang Kardina Lubis</t>
  </si>
  <si>
    <t>DAYANG.KARDINALUBIS@TRAKINDO.CO.ID</t>
  </si>
  <si>
    <t>10Z0299KA</t>
  </si>
  <si>
    <t>Finance</t>
  </si>
  <si>
    <t>Sarnisah H Lubis</t>
  </si>
  <si>
    <t>SARNISAH.HASMILUBIS@TRAKINDO.CO.ID</t>
  </si>
  <si>
    <t>10G3899KB</t>
  </si>
  <si>
    <t>Parts Supply Chain Performance</t>
  </si>
  <si>
    <t>Hirjan</t>
  </si>
  <si>
    <t>HIRJAN.RAPPE@TRAKINDO.CO.ID</t>
  </si>
  <si>
    <t>Denpasar</t>
  </si>
  <si>
    <t>Machine Sales Supervision</t>
  </si>
  <si>
    <t>Deny Kurniawan</t>
  </si>
  <si>
    <t>DENY.KURNIAWAN@TRAKINDO.CO.ID</t>
  </si>
  <si>
    <t>10A6210FZ</t>
  </si>
  <si>
    <t>SCC North Sum</t>
  </si>
  <si>
    <t>Jesaya Ginting</t>
  </si>
  <si>
    <t>JESAYA.GINTING@TRAKINDO.CO.ID</t>
  </si>
  <si>
    <t>10D0330BM</t>
  </si>
  <si>
    <t>Muhammad Fahdjri</t>
  </si>
  <si>
    <t>MUHAMMAD.FAHDJRI@TRAKINDO.CO.ID</t>
  </si>
  <si>
    <t>Quality Management &amp; Strategic Execution</t>
  </si>
  <si>
    <t>Istiqomah Safitriningrum</t>
  </si>
  <si>
    <t>ISTIQOMAH.SAFITRININGRUM@TRAKINDO.CO.ID</t>
  </si>
  <si>
    <t>Office Services</t>
  </si>
  <si>
    <t>Betty Pusyanti</t>
  </si>
  <si>
    <t>BETTY.PUSYANTI@TRAKINDO.CO.ID</t>
  </si>
  <si>
    <t>10R5999JO</t>
  </si>
  <si>
    <t>Hendri Murtoyo</t>
  </si>
  <si>
    <t>HENDRI.MURTOYO@TRAKINDO.CO.ID</t>
  </si>
  <si>
    <t>10H2660HA</t>
  </si>
  <si>
    <t>Putut Hendro Sarwono</t>
  </si>
  <si>
    <t>PUTUT.SARWONO@TRAKINDO.CO.ID</t>
  </si>
  <si>
    <t>Danang Aji Suroso</t>
  </si>
  <si>
    <t>10H3560HG</t>
  </si>
  <si>
    <t>Habi Burrahman</t>
  </si>
  <si>
    <t>HABI.BURRAHMAN@TRAKINDO.CO.ID</t>
  </si>
  <si>
    <t>Hadi Prastyo</t>
  </si>
  <si>
    <t>HADI.PRASTYO@TRAKINDO.CO.ID</t>
  </si>
  <si>
    <t>Imam Harmaini</t>
  </si>
  <si>
    <t>IMAM.HARMAINI@TRAKINDO.CO.ID</t>
  </si>
  <si>
    <t>Mataram</t>
  </si>
  <si>
    <t>Reynaldi Praditha</t>
  </si>
  <si>
    <t>REYNALDI.PRADITHA@TRAKINDO.CO.ID</t>
  </si>
  <si>
    <t>PS Sales Support</t>
  </si>
  <si>
    <t>Arimbi Sinta Dewi</t>
  </si>
  <si>
    <t>ARIMBI.DEWI@TRAKINDO.CO.ID</t>
  </si>
  <si>
    <t>10F1999FY</t>
  </si>
  <si>
    <t>Supiansyah</t>
  </si>
  <si>
    <t>S.SUPIANSYAH@TRAKINDO.CO.ID</t>
  </si>
  <si>
    <t>Santoni</t>
  </si>
  <si>
    <t>S.SANTONI@TRAKINDO.CO.ID</t>
  </si>
  <si>
    <t>Widarto</t>
  </si>
  <si>
    <t>W.WIDARTO@TRAKINDO.CO.ID</t>
  </si>
  <si>
    <t>10G3260HA</t>
  </si>
  <si>
    <t>Ikhwan Ciptadi</t>
  </si>
  <si>
    <t>IKHWAN.CIPTADI@TRAKINDO.CO.ID</t>
  </si>
  <si>
    <t>10G0599KB</t>
  </si>
  <si>
    <t>Muhamad Syamsudinur</t>
  </si>
  <si>
    <t>SYAMSUDIN.NUR@TRAKINDO.CO.ID</t>
  </si>
  <si>
    <t>10G3199JO</t>
  </si>
  <si>
    <t>Denny Pajri</t>
  </si>
  <si>
    <t>DENNY.PAJRI@TRAKINDO.CO.ID</t>
  </si>
  <si>
    <t>Bernadus Mandaso</t>
  </si>
  <si>
    <t>BERNADUS.MANDASSO@TRAKINDO.CO.ID</t>
  </si>
  <si>
    <t>Joko Tugi</t>
  </si>
  <si>
    <t>JOKO.TUGI@TRAKINDO.CO.ID</t>
  </si>
  <si>
    <t>Roky Gautama</t>
  </si>
  <si>
    <t>ROKY.GAUTAMA@TRAKINDO.CO.ID</t>
  </si>
  <si>
    <t>Sukma Putra</t>
  </si>
  <si>
    <t>SUKMA.PUTRA@TRAKINDO.CO.ID</t>
  </si>
  <si>
    <t>10H3460HA</t>
  </si>
  <si>
    <t>Irwan Endriarno</t>
  </si>
  <si>
    <t>IRWAN.ENDRIARNO@TRAKINDO.CO.ID</t>
  </si>
  <si>
    <t>Muara Bungo</t>
  </si>
  <si>
    <t>Dimas Andy Tarastanto</t>
  </si>
  <si>
    <t>DIMAS.TARASTANTO@TRAKINDO.CO.ID</t>
  </si>
  <si>
    <t>10F0460HA</t>
  </si>
  <si>
    <t>Bakru Rozi</t>
  </si>
  <si>
    <t>BAKRU.ROZI@TRAKINDO.CO.ID</t>
  </si>
  <si>
    <t>Juni Saputro</t>
  </si>
  <si>
    <t>JUNI.SAPUTRO@TRAKINDO.CO.ID</t>
  </si>
  <si>
    <t>Lukman Nurcholis</t>
  </si>
  <si>
    <t>LUKMAN.NURCHOLIS@TRAKINDO.CO.ID</t>
  </si>
  <si>
    <t>Arifian Eko Purnomo</t>
  </si>
  <si>
    <t>ARIFIAN.E.PURNOMO@TRAKINDO.CO.ID</t>
  </si>
  <si>
    <t>Mining Manado</t>
  </si>
  <si>
    <t>Weda Site</t>
  </si>
  <si>
    <t>Anggah Wahyu Z</t>
  </si>
  <si>
    <t>ANGGAH.W.Z@TRAKINDO.CO.ID</t>
  </si>
  <si>
    <t>10B7860HG</t>
  </si>
  <si>
    <t>Performance Management</t>
  </si>
  <si>
    <t>Rahmad Anton</t>
  </si>
  <si>
    <t>RAHMAT.ANTON@TRAKINDO.CO.ID</t>
  </si>
  <si>
    <t>10Z0260LO</t>
  </si>
  <si>
    <t>UE Service &amp; Quality</t>
  </si>
  <si>
    <t>Fitra Cahyo Trenggono</t>
  </si>
  <si>
    <t>FITRA.TRENGGONO@TRAKINDO.CO.ID</t>
  </si>
  <si>
    <t>Tanjung Redeb Branch</t>
  </si>
  <si>
    <t>Deddy Dwiyono</t>
  </si>
  <si>
    <t>DEDDY.DWIYONO@TRAKINDO.CO.ID</t>
  </si>
  <si>
    <t>10G5699JA</t>
  </si>
  <si>
    <t>Kupang Branch</t>
  </si>
  <si>
    <t>Septa Pudiawan</t>
  </si>
  <si>
    <t>SEPTA.PUDIAWAN@TRAKINDO.CO.ID</t>
  </si>
  <si>
    <t>10A0399JA</t>
  </si>
  <si>
    <t>Duri</t>
  </si>
  <si>
    <t>Duri Branch</t>
  </si>
  <si>
    <t>Fikri Muchlis</t>
  </si>
  <si>
    <t>FIKRI.MUCHLIS@TRAKINDO.CO.ID</t>
  </si>
  <si>
    <t>10F2099JA</t>
  </si>
  <si>
    <t>Banda Aceh</t>
  </si>
  <si>
    <t>Irvina Mamuaya</t>
  </si>
  <si>
    <t>IRVINA.MAMUAYA@TRAKINDO.CO.ID</t>
  </si>
  <si>
    <t>Renny Desyani Sundara</t>
  </si>
  <si>
    <t>RENNY.SUNDARA@TRAKINDO.CO.ID</t>
  </si>
  <si>
    <t>10G5630HY</t>
  </si>
  <si>
    <t>Achmad Junaidi</t>
  </si>
  <si>
    <t>ACHMAD.JUNAIDI@TRAKINDO.CO.ID</t>
  </si>
  <si>
    <t>10G5699KB</t>
  </si>
  <si>
    <t>Melak</t>
  </si>
  <si>
    <t>Agung Triharmojo</t>
  </si>
  <si>
    <t>AGUNG.TRIHARMOJO@TRAKINDO.CO.ID</t>
  </si>
  <si>
    <t>Kuncoro Prihendarko</t>
  </si>
  <si>
    <t>10G2760HA</t>
  </si>
  <si>
    <t>Dian Handoko</t>
  </si>
  <si>
    <t>DIAN.HANDOKO@TRAKINDO.CO.ID</t>
  </si>
  <si>
    <t>Inra Wanfer Purba</t>
  </si>
  <si>
    <t>INRA.PURBA@TRAKINDO.CO.ID</t>
  </si>
  <si>
    <t>Dhanny Chandra Prasdyanto</t>
  </si>
  <si>
    <t>DHANNY.C.PRASDYANTO@TRAKINDO.CO.ID</t>
  </si>
  <si>
    <t>Irwan Setianto</t>
  </si>
  <si>
    <t>IRWAN.SETIANTO@TRAKINDO.CO.ID</t>
  </si>
  <si>
    <t>10A0730FZ</t>
  </si>
  <si>
    <t>Parts LOBU - Tool Store</t>
  </si>
  <si>
    <t>Marthinus Helyanan</t>
  </si>
  <si>
    <t>MARTHINUS.HELYANAN@TRAKINDO.CO.ID</t>
  </si>
  <si>
    <t>10C5030HW</t>
  </si>
  <si>
    <t>Akmaludin</t>
  </si>
  <si>
    <t>AKMALUDIN@TRAKINDO.CO.ID</t>
  </si>
  <si>
    <t>Cilegon</t>
  </si>
  <si>
    <t>Candra Yulia Rahman</t>
  </si>
  <si>
    <t>CANDRA.Y.RAHMAN@TRAKINDO.CO.ID</t>
  </si>
  <si>
    <t>10A2560HA</t>
  </si>
  <si>
    <t>Armansyah</t>
  </si>
  <si>
    <t>A.ARMANSYAH@TRAKINDO.CO.ID</t>
  </si>
  <si>
    <t>10A3760HA</t>
  </si>
  <si>
    <t>PS Sales Executive</t>
  </si>
  <si>
    <t>Habibi B</t>
  </si>
  <si>
    <t>HABIBI.BACHTIAR@TRAKINDO.CO.ID</t>
  </si>
  <si>
    <t>10A3730FZ</t>
  </si>
  <si>
    <t>Tedy Setiadi</t>
  </si>
  <si>
    <t>TEDY.SETIADI@TRAKINDO.CO.ID</t>
  </si>
  <si>
    <t>Facility Maintenance</t>
  </si>
  <si>
    <t>Eko Nurhadi Saputro</t>
  </si>
  <si>
    <t>EKO.SAPUTRO@TRAKINDO.CO.ID</t>
  </si>
  <si>
    <t>10W0399TX</t>
  </si>
  <si>
    <t>Equipment Management (MARC)</t>
  </si>
  <si>
    <t>Nur Hidayat</t>
  </si>
  <si>
    <t>NUR.HIDAYAT@TRAKINDO.CO.ID</t>
  </si>
  <si>
    <t>10H6470HM</t>
  </si>
  <si>
    <t>SHE</t>
  </si>
  <si>
    <t>Alixsy Jusrianto</t>
  </si>
  <si>
    <t>ALIXSY.JUSRIANTO@TRAKINDO.CO.ID</t>
  </si>
  <si>
    <t>10G3899JS</t>
  </si>
  <si>
    <t>Instructor</t>
  </si>
  <si>
    <t>Hartono Siagian</t>
  </si>
  <si>
    <t>HARTONO.SIAGIAN@TRAKINDO.CO.ID</t>
  </si>
  <si>
    <t>10C0299JC</t>
  </si>
  <si>
    <t>Jefri Febrian</t>
  </si>
  <si>
    <t>JEFRY.FEBRIAN@TRAKINDO.CO.ID</t>
  </si>
  <si>
    <t>Service Business System</t>
  </si>
  <si>
    <t>Heru Susanto</t>
  </si>
  <si>
    <t>HERU.SUPARDI@TRAKINDO.CO.ID</t>
  </si>
  <si>
    <t>10Z0260LB</t>
  </si>
  <si>
    <t>Ronald Panay</t>
  </si>
  <si>
    <t>RONALD.PANAY@TRAKINDO.CO.ID</t>
  </si>
  <si>
    <t>Andik Puji Santoso</t>
  </si>
  <si>
    <t>ANDIK.SANTOSO@TRAKINDO.CO.ID</t>
  </si>
  <si>
    <t>Service Indirect</t>
  </si>
  <si>
    <t>I Wayan Sukarda</t>
  </si>
  <si>
    <t>I.SUKARDA@TRAKINDO.CO.ID</t>
  </si>
  <si>
    <t>Agus Jayadi</t>
  </si>
  <si>
    <t>AGUS.JAYADI@TRAKINDO.CO.ID</t>
  </si>
  <si>
    <t>I Nengah Budiasa</t>
  </si>
  <si>
    <t>I.BUDIASA@TRAKINDO.CO.ID</t>
  </si>
  <si>
    <t>General Administration</t>
  </si>
  <si>
    <t>Galib Yamco</t>
  </si>
  <si>
    <t>GALIB.YAMCO@TRAKINDO.CO.ID</t>
  </si>
  <si>
    <t>10C0299JO</t>
  </si>
  <si>
    <t>Muhammad Taufan</t>
  </si>
  <si>
    <t>MUHAMMAD.TAUFAN@TRAKINDO.CO.ID</t>
  </si>
  <si>
    <t>Technicial Communicator</t>
  </si>
  <si>
    <t>Pither Tandililing</t>
  </si>
  <si>
    <t>PITHER.TANDILILING@TRAKINDO.CO.ID</t>
  </si>
  <si>
    <t>Muhammad Yusuf, SE</t>
  </si>
  <si>
    <t>MUHAMMAD.SABARUDDIN@TRAKINDO.CO.ID</t>
  </si>
  <si>
    <t>10B4499KB</t>
  </si>
  <si>
    <t>Bontang</t>
  </si>
  <si>
    <t>Qudrat Bagus Waspada</t>
  </si>
  <si>
    <t>QUDRAT.B.WASPADA@TRAKINDO.CO.ID</t>
  </si>
  <si>
    <t>10G0360HA</t>
  </si>
  <si>
    <t>Mohamad Muhaimin</t>
  </si>
  <si>
    <t>MOHAMAD.MUHAIMIN@TRAKINDO.CO.ID</t>
  </si>
  <si>
    <t>10H6460HA</t>
  </si>
  <si>
    <t>Muliansyah</t>
  </si>
  <si>
    <t>MULIANSYAH.ARDIANSYAH@TRAKINDO.CO.ID</t>
  </si>
  <si>
    <t>Support Service</t>
  </si>
  <si>
    <t>Andriansyah</t>
  </si>
  <si>
    <t>ANDRIANSYAH@TRAKINDO.CO.ID</t>
  </si>
  <si>
    <t>10H3599JO</t>
  </si>
  <si>
    <t>Israfil Santoski</t>
  </si>
  <si>
    <t>ISRAFIL.SANTOSKI@TRAKINDO.CO.ID</t>
  </si>
  <si>
    <t>Suparjan</t>
  </si>
  <si>
    <t>SUPARJAN@TRAKINDO.CO.ID</t>
  </si>
  <si>
    <t>Winarno</t>
  </si>
  <si>
    <t>WINARNO@TRAKINDO.CO.ID</t>
  </si>
  <si>
    <t>Ari Sugi Widodo</t>
  </si>
  <si>
    <t>ARI.S.WIDODO@TRAKINDO.CO.ID</t>
  </si>
  <si>
    <t>Eko Budiarto</t>
  </si>
  <si>
    <t>EKO.BUDIARTO@TRAKINDO.CO.ID</t>
  </si>
  <si>
    <t>Budi Cahyono</t>
  </si>
  <si>
    <t>BUDI.CAHYONO@TRAKINDO.CO.ID</t>
  </si>
  <si>
    <t>Dwi Suranto</t>
  </si>
  <si>
    <t>DWI.SURANTO@TRAKINDO.CO.ID</t>
  </si>
  <si>
    <t>10H3560HA</t>
  </si>
  <si>
    <t>Cilacap</t>
  </si>
  <si>
    <t>Sardiman</t>
  </si>
  <si>
    <t>S.SARDIMAN@TRAKINDO.CO.ID</t>
  </si>
  <si>
    <t>10A1460HA</t>
  </si>
  <si>
    <t>Fatam Zulkarnanto</t>
  </si>
  <si>
    <t>FATAM.ZULKARNANTO@TRAKINDO.CO.ID</t>
  </si>
  <si>
    <t>Marsuki</t>
  </si>
  <si>
    <t>MARSUKI@TRAKINDO.CO.ID</t>
  </si>
  <si>
    <t>Iput Tri Raharjo</t>
  </si>
  <si>
    <t>IPUT.RAHARJO@TRAKINDO.CO.ID</t>
  </si>
  <si>
    <t>Petrus Huby</t>
  </si>
  <si>
    <t>PETRUS.HUBY@TRAKINDO.CO.ID</t>
  </si>
  <si>
    <t>SHE &amp; CC - Underground</t>
  </si>
  <si>
    <t>Januar Naguru Panutur Gultom</t>
  </si>
  <si>
    <t>JANUAR.GULTOM@TRAKINDO.CO.ID</t>
  </si>
  <si>
    <t>10C0299JS</t>
  </si>
  <si>
    <t>Fredrik Bastian Rampengan</t>
  </si>
  <si>
    <t>FREDRIK.B.RAMPENGAN@TRAKINDO.CO.ID</t>
  </si>
  <si>
    <t>Cirebon Branch</t>
  </si>
  <si>
    <t>Yudi Hidayat</t>
  </si>
  <si>
    <t>YUDI.HIDAYAT@TRAKINDO.CO.ID</t>
  </si>
  <si>
    <t>10A6599JA</t>
  </si>
  <si>
    <t>Human Resources</t>
  </si>
  <si>
    <t>EKO.HARIADI@TRAKINDO.CO.ID</t>
  </si>
  <si>
    <t>10G0699JB</t>
  </si>
  <si>
    <t>Nur Hadi</t>
  </si>
  <si>
    <t>NUR.HADI@TRAKINDO.CO.ID</t>
  </si>
  <si>
    <t>Teguh Priatno</t>
  </si>
  <si>
    <t>TEGUH.PRIATNO@TRAKINDO.CO.ID</t>
  </si>
  <si>
    <t>10G0560HG</t>
  </si>
  <si>
    <t>Budi Jaenuddin</t>
  </si>
  <si>
    <t>BUDI.JAENUDDIN@TRAKINDO.CO.ID</t>
  </si>
  <si>
    <t>Taufik Hidayat</t>
  </si>
  <si>
    <t>TAUFIK.PABE@TRAKINDO.CO.ID</t>
  </si>
  <si>
    <t>10G3160HG</t>
  </si>
  <si>
    <t>Totok Setiawan</t>
  </si>
  <si>
    <t>TOTOK.SETIAWAN@TRAKINDO.CO.ID</t>
  </si>
  <si>
    <t>Fatra Hadibowo</t>
  </si>
  <si>
    <t>FATRA.HADIBOWO@TRAKINDO.CO.ID</t>
  </si>
  <si>
    <t>Aries Setiawan</t>
  </si>
  <si>
    <t>ARIES.SETIAWAN@TRAKINDO.CO.ID</t>
  </si>
  <si>
    <t>Noor Syapni</t>
  </si>
  <si>
    <t>NOOR.SYAPNI@TRAKINDO.CO.ID</t>
  </si>
  <si>
    <t>Service Project</t>
  </si>
  <si>
    <t>Pallawalipu</t>
  </si>
  <si>
    <t>PALLAWALIPU@TRAKINDO.CO.ID</t>
  </si>
  <si>
    <t>SOS Lab JAVA</t>
  </si>
  <si>
    <t>Siti Yuniarti</t>
  </si>
  <si>
    <t>SITI.YUNIARTI@TRAKINDO.CO.ID</t>
  </si>
  <si>
    <t>Mining Makassar</t>
  </si>
  <si>
    <t>Dwi Nugraha</t>
  </si>
  <si>
    <t>DWI.NUGRAHA@TRAKINDO.CO.ID</t>
  </si>
  <si>
    <t>10B8830FZ</t>
  </si>
  <si>
    <t>Daryl Timbuleng</t>
  </si>
  <si>
    <t>DARYL.TIMBULENG@TRAKINDO.CO.ID</t>
  </si>
  <si>
    <t>10B7860HA</t>
  </si>
  <si>
    <t>Gosowong Site</t>
  </si>
  <si>
    <t>Karpov Manansang</t>
  </si>
  <si>
    <t>KARPOV.MANANSANG@TRAKINDO.CO.ID</t>
  </si>
  <si>
    <t>Hein Malessy</t>
  </si>
  <si>
    <t>HEIN.MALESSY@TRAKINDO.CO.ID</t>
  </si>
  <si>
    <t>Andy Sulistyono</t>
  </si>
  <si>
    <t>ANDY.SULISTYONO@TRAKINDO.CO.ID</t>
  </si>
  <si>
    <t>Area Sumatera</t>
  </si>
  <si>
    <t>Area PS Sales</t>
  </si>
  <si>
    <t>Agus Arian Noor</t>
  </si>
  <si>
    <t>AGUS.NOOR@TRAKINDO.CO.ID</t>
  </si>
  <si>
    <t>10F0230FZ</t>
  </si>
  <si>
    <t>Parts HOBU - Store 60</t>
  </si>
  <si>
    <t>Sutrisno Irianto</t>
  </si>
  <si>
    <t>SUTRISNO.IRIANTO@TRAKINDO.CO.ID</t>
  </si>
  <si>
    <t>10C6030HW</t>
  </si>
  <si>
    <t>SHE &amp; CC - Surface</t>
  </si>
  <si>
    <t>Rahmansyah Rawani</t>
  </si>
  <si>
    <t>RAHMANSYAH.RAWANI@TRAKINDO.CO.ID</t>
  </si>
  <si>
    <t>Lisa Rismarliana</t>
  </si>
  <si>
    <t>LISA.RISMARLIANA@TRAKINDO.CO.ID</t>
  </si>
  <si>
    <t>10H3499KB</t>
  </si>
  <si>
    <t>Fauzi Burrahman</t>
  </si>
  <si>
    <t>FAUZI.BURRAHMAN@TRAKINDO.CO.ID</t>
  </si>
  <si>
    <t>Rakhmat Fauzi</t>
  </si>
  <si>
    <t>RAKHMAT.FAUZI@TRAKINDO.CO.ID</t>
  </si>
  <si>
    <t>Agus Prayitno</t>
  </si>
  <si>
    <t>AGUS.PRAYITNO@TRAKINDO.CO.ID</t>
  </si>
  <si>
    <t>Abdul Hanan</t>
  </si>
  <si>
    <t>ABDUL.HANAN@TRAKINDO.CO.ID</t>
  </si>
  <si>
    <t>Yudi Purwanda</t>
  </si>
  <si>
    <t>YUDI.PURWANDA@TRAKINDO.CO.ID</t>
  </si>
  <si>
    <t>Taufik Imaduddin Baisa</t>
  </si>
  <si>
    <t>TAUFIK.I.BAISA@TRAKINDO.CO.ID</t>
  </si>
  <si>
    <t>Sugiono</t>
  </si>
  <si>
    <t>S.SUGIONO@TRAKINDO.CO.ID</t>
  </si>
  <si>
    <t>Yannis Ardian</t>
  </si>
  <si>
    <t>YANNIS.ARDIAN@TRAKINDO.CO.ID</t>
  </si>
  <si>
    <t>10G3220FZ</t>
  </si>
  <si>
    <t>Bambang Marcones</t>
  </si>
  <si>
    <t>BAMBANG.MARCONES@TRAKINDO.CO.ID</t>
  </si>
  <si>
    <t>10H8660HG</t>
  </si>
  <si>
    <t>Aser</t>
  </si>
  <si>
    <t>A.ASER@TRAKINDO.CO.ID</t>
  </si>
  <si>
    <t>Hairil Aswad</t>
  </si>
  <si>
    <t>HAIRIL.ASWAD@TRAKINDO.CO.ID</t>
  </si>
  <si>
    <t>Product Support - EM</t>
  </si>
  <si>
    <t>Roby Thosuly</t>
  </si>
  <si>
    <t>ROBY.THOSULY@TRAKINDO.CO.ID</t>
  </si>
  <si>
    <t>10C0270HM</t>
  </si>
  <si>
    <t>Nanang Qasim</t>
  </si>
  <si>
    <t>NANANG.QASIM@TRAKINDO.CO.ID</t>
  </si>
  <si>
    <t>Columbus Manai</t>
  </si>
  <si>
    <t>COLUMBUS.MANAI@TRAKINDO.CO.ID</t>
  </si>
  <si>
    <t>Zamroni</t>
  </si>
  <si>
    <t>Z.ZAMRONI@TRAKINDO.CO.ID</t>
  </si>
  <si>
    <t>Feni Julianto</t>
  </si>
  <si>
    <t>FENI.JULIANTO@TRAKINDO.CO.ID</t>
  </si>
  <si>
    <t>Heri Arianto</t>
  </si>
  <si>
    <t>HERI.ARIANTO@TRAKINDO.CO.ID</t>
  </si>
  <si>
    <t>10H8699KB</t>
  </si>
  <si>
    <t>HC &amp; SS - Highland</t>
  </si>
  <si>
    <t>ANDREAS.NOVIANTO@TRAKINDO.CO.ID</t>
  </si>
  <si>
    <t>Mareiske Ervina Polak</t>
  </si>
  <si>
    <t>ERVINA.M.POLAK@TRAKINDO.CO.ID</t>
  </si>
  <si>
    <t>George Herman Kafiar</t>
  </si>
  <si>
    <t>GEORGE.H.KAFIAR@TRAKINDO.CO.ID</t>
  </si>
  <si>
    <t>Parts LOBU - WHS 2 &amp; Logistic</t>
  </si>
  <si>
    <t>Herbin Benjamin Hutapea</t>
  </si>
  <si>
    <t>HERBIN.HUTAPEA@TRAKINDO.CO.ID</t>
  </si>
  <si>
    <t>Service - Haul Truck</t>
  </si>
  <si>
    <t>Junus Titarsole</t>
  </si>
  <si>
    <t>JUNUS.TITARSOLE@TRAKINDO.CO.ID</t>
  </si>
  <si>
    <t>10C4960HG</t>
  </si>
  <si>
    <t>Strategic Sourcing (Trading)</t>
  </si>
  <si>
    <t>Dewi Murniati Munir</t>
  </si>
  <si>
    <t>DEWI.MUNIR@TRAKINDO.CO.ID</t>
  </si>
  <si>
    <t>Martabe Site</t>
  </si>
  <si>
    <t>Iswandi</t>
  </si>
  <si>
    <t>ISWANDI@TRAKINDO.CO.ID</t>
  </si>
  <si>
    <t>10F0999JA</t>
  </si>
  <si>
    <t>MARHAMAH.ERNAWATI@TRAKINDO.CO.ID</t>
  </si>
  <si>
    <t>10G3299JB</t>
  </si>
  <si>
    <t>National Payroll</t>
  </si>
  <si>
    <t>Yuyu Suryaningsih</t>
  </si>
  <si>
    <t>YUYU.SURYANINGSIH@TRAKINDO.CO.ID</t>
  </si>
  <si>
    <t>10Z0299JB</t>
  </si>
  <si>
    <t>EM Workforce Readiness</t>
  </si>
  <si>
    <t>Junaedi</t>
  </si>
  <si>
    <t>JUNAEDI@TRAKINDO.CO.ID</t>
  </si>
  <si>
    <t>Machine Technical Communicator Mgmt.</t>
  </si>
  <si>
    <t>Candra Purowenang</t>
  </si>
  <si>
    <t>CANDRA.PUROWENANG@TRAKINDO.CO.ID</t>
  </si>
  <si>
    <t>Yulman Suriansyah</t>
  </si>
  <si>
    <t>YULMAN.SURIANSYAH@TRAKINDO.CO.ID</t>
  </si>
  <si>
    <t>Junaidi</t>
  </si>
  <si>
    <t>JU.JUNAIDI@TRAKINDO.CO.ID</t>
  </si>
  <si>
    <t>MKT &amp; SLS SUPP</t>
  </si>
  <si>
    <t>PP Pricing</t>
  </si>
  <si>
    <t>Avrecya</t>
  </si>
  <si>
    <t>AVRECYA@TRAKINDO.CO.ID</t>
  </si>
  <si>
    <t>10Z0299FQ</t>
  </si>
  <si>
    <t>Customer Service</t>
  </si>
  <si>
    <t>Ferdia Merryantama</t>
  </si>
  <si>
    <t>FERDIA.MERRYANTAMA@TRAKINDO.CO.ID</t>
  </si>
  <si>
    <t>10R5960HZ</t>
  </si>
  <si>
    <t>Ahmad Farmadhy</t>
  </si>
  <si>
    <t>AHMAD.FARMADHY@TRAKINDO.CO.ID</t>
  </si>
  <si>
    <t>Reffly Sammy Ngangi</t>
  </si>
  <si>
    <t>REFFLY.S.NGANGI@TRAKINDO.CO.ID</t>
  </si>
  <si>
    <t>OK p</t>
  </si>
  <si>
    <t>Budi Santoso</t>
  </si>
  <si>
    <t>B.SANTOSO@TRAKINDO.CO.ID</t>
  </si>
  <si>
    <t>Marthen Lamba</t>
  </si>
  <si>
    <t>MARTHEN.LAMBA@TRAKINDO.CO.ID</t>
  </si>
  <si>
    <t>10C0299HV</t>
  </si>
  <si>
    <t>Khairulzulyadaen</t>
  </si>
  <si>
    <t>K.KHAIRULZULYADAEN@TRAKINDO.CO.ID</t>
  </si>
  <si>
    <t>Sulihin</t>
  </si>
  <si>
    <t>SULIHIN@TRAKINDO.CO.ID</t>
  </si>
  <si>
    <t>Ida Bagus Nawa Kresna</t>
  </si>
  <si>
    <t>IDA.B.KRESNA@TRAKINDO.CO.ID</t>
  </si>
  <si>
    <t>10G6999JS</t>
  </si>
  <si>
    <t>Padang</t>
  </si>
  <si>
    <t>Inside Sales Reps</t>
  </si>
  <si>
    <t>Lili Fajrina</t>
  </si>
  <si>
    <t>LILI.FAJRINA@TRAKINDO.CO.ID</t>
  </si>
  <si>
    <t>10F1830FZ</t>
  </si>
  <si>
    <t>Demianus Japugau</t>
  </si>
  <si>
    <t>DEMIANUS.JAPUGAU@TRAKINDO.CO.ID</t>
  </si>
  <si>
    <t>Muhammad Anwar</t>
  </si>
  <si>
    <t>M.ANWAR@TRAKINDO.CO.ID</t>
  </si>
  <si>
    <t>Syaifudin Zuhri</t>
  </si>
  <si>
    <t>SYAIFUDIN.ZUHRI@TRAKINDO.CO.ID</t>
  </si>
  <si>
    <t>Haris</t>
  </si>
  <si>
    <t>H.HARIS@TRAKINDO.CO.ID</t>
  </si>
  <si>
    <t>10B8860HA</t>
  </si>
  <si>
    <t>Ade Lekakutari</t>
  </si>
  <si>
    <t>ADE.LEKAKUTARI@TRAKINDO.CO.ID</t>
  </si>
  <si>
    <t>Dede Febrian</t>
  </si>
  <si>
    <t>DEDE.FEBRIAN@TRAKINDO.CO.ID</t>
  </si>
  <si>
    <t>MANAGEMENT</t>
  </si>
  <si>
    <t>Confidential Secretary</t>
  </si>
  <si>
    <t>Tidaryani Duta Lestari</t>
  </si>
  <si>
    <t>TIDARYANI.LESTARI@TRAKINDO.CO.ID</t>
  </si>
  <si>
    <t>10Z0299JA</t>
  </si>
  <si>
    <t>Maintenance Coordination</t>
  </si>
  <si>
    <t>Marty Yektono Yudo</t>
  </si>
  <si>
    <t>MARTY.YUDO@TRAKINDO.CO.ID</t>
  </si>
  <si>
    <t>10C6070HM</t>
  </si>
  <si>
    <t>Antonius Lefteuw</t>
  </si>
  <si>
    <t>ANTONIUS.LEFTEUW@TRAKINDO.CO.ID</t>
  </si>
  <si>
    <t>Steven Stifly Pantow</t>
  </si>
  <si>
    <t>STEVEN.PANTOW@TRAKINDO.CO.ID</t>
  </si>
  <si>
    <t>10C0260HG</t>
  </si>
  <si>
    <t>Zainal Abidin</t>
  </si>
  <si>
    <t>Z.ABIDIN@TRAKINDO.CO.ID</t>
  </si>
  <si>
    <t>Brian Adiyasa Putra</t>
  </si>
  <si>
    <t>BRIAN.PUTRA@TRAKINDO.CO.ID</t>
  </si>
  <si>
    <t>Junitha Jansye Ernastine Pangkerego</t>
  </si>
  <si>
    <t>JUNITHA.PANGKEREGO@TRAKINDO.CO.ID</t>
  </si>
  <si>
    <t>Pranowo</t>
  </si>
  <si>
    <t>PRANOWO@TRAKINDO.CO.ID</t>
  </si>
  <si>
    <t>10C9060HA</t>
  </si>
  <si>
    <t>FMD - Special Project</t>
  </si>
  <si>
    <t>Najiruddin</t>
  </si>
  <si>
    <t>N.NAJIRUDDIN@TRAKINDO.CO.ID</t>
  </si>
  <si>
    <t>Donald Roike Kaparang</t>
  </si>
  <si>
    <t>DONALD.KAPARANG@TRAKINDO.CO.ID</t>
  </si>
  <si>
    <t>Bahtiar</t>
  </si>
  <si>
    <t>B.BAHTIAR@TRAKINDO.CO.ID</t>
  </si>
  <si>
    <t>10C4960HA</t>
  </si>
  <si>
    <t>Erlianto Rumpa</t>
  </si>
  <si>
    <t>ERLIANTO.RUMPA@TRAKINDO.CO.ID</t>
  </si>
  <si>
    <t>Muh Yaman</t>
  </si>
  <si>
    <t>Y.YAMAN@TRAKINDO.CO.ID</t>
  </si>
  <si>
    <t>Agus Slamet</t>
  </si>
  <si>
    <t>AGUS.SLAMET@TRAKINDO.CO.ID</t>
  </si>
  <si>
    <t>Syahabudin</t>
  </si>
  <si>
    <t>SYAHABUDIN@TRAKINDO.CO.ID</t>
  </si>
  <si>
    <t>Account Payable</t>
  </si>
  <si>
    <t>Mia Amelia</t>
  </si>
  <si>
    <t>MIA.AMELIA@TRAKINDO.CO.ID</t>
  </si>
  <si>
    <t>FINANCE</t>
  </si>
  <si>
    <t>Diyan Esa Ahmadi</t>
  </si>
  <si>
    <t>DIYAN.E.AHMADI@TRAKINDO.CO.ID</t>
  </si>
  <si>
    <t>Ali Mashuri</t>
  </si>
  <si>
    <t>ALI.MASHURI@TRAKINDO.CO.ID</t>
  </si>
  <si>
    <t>Alias Saranga</t>
  </si>
  <si>
    <t>ALIAS.SARANGA@TRAKINDO.CO.ID</t>
  </si>
  <si>
    <t>Store Support</t>
  </si>
  <si>
    <t>Martina Markus</t>
  </si>
  <si>
    <t>MARTINA.MARKUS@TRAKINDO.CO.ID</t>
  </si>
  <si>
    <t>Rental Support</t>
  </si>
  <si>
    <t>Nerolia Sutarjo</t>
  </si>
  <si>
    <t>NERO.SUTARJO@TRAKINDO.CO.ID</t>
  </si>
  <si>
    <t>CI Development</t>
  </si>
  <si>
    <t>Ridha De Fitra</t>
  </si>
  <si>
    <t>RIDHA.FITRA@TRAKINDO.CO.ID</t>
  </si>
  <si>
    <t>Sri Maulina Melalo</t>
  </si>
  <si>
    <t>SRI.MELALO@TRAKINDO.CO.ID</t>
  </si>
  <si>
    <t>10B4199JS</t>
  </si>
  <si>
    <t>Anakletus Japugau</t>
  </si>
  <si>
    <t>ANAKLETUS.JAPUGAU@TRAKINDO.CO.ID</t>
  </si>
  <si>
    <t>Driver</t>
  </si>
  <si>
    <t>Petrus Timbang</t>
  </si>
  <si>
    <t>PETRUS.TIMBANG@TRAKINDO.CO.ID</t>
  </si>
  <si>
    <t>Jainudin</t>
  </si>
  <si>
    <t>JAINUDIN@TRAKINDO.CO.ID</t>
  </si>
  <si>
    <t>10H3570HM</t>
  </si>
  <si>
    <t>Ricky Ari Kurnia</t>
  </si>
  <si>
    <t>RICKY.A.KURNIA@TRAKINDO.CO.ID</t>
  </si>
  <si>
    <t>Min Gorontalo</t>
  </si>
  <si>
    <t>Bakan Site</t>
  </si>
  <si>
    <t>Jamaluddin</t>
  </si>
  <si>
    <t>24 Tahun</t>
  </si>
  <si>
    <t>Tri Windu</t>
  </si>
  <si>
    <t>JAMALUDDIN@TRAKINDO.CO.ID</t>
  </si>
  <si>
    <t>10B0360HG</t>
  </si>
  <si>
    <t>Area East Ind.</t>
  </si>
  <si>
    <t>Sulawesi Region</t>
  </si>
  <si>
    <t>Edi Santoso</t>
  </si>
  <si>
    <t>EDI.SANTOSO@TRAKINDO.CO.ID</t>
  </si>
  <si>
    <t>10B0299JA</t>
  </si>
  <si>
    <t>Training Center</t>
  </si>
  <si>
    <t>Viktor Tjandra Wunas</t>
  </si>
  <si>
    <t>VIKTOR.WUNAS@TRAKINDO.CO.ID</t>
  </si>
  <si>
    <t>10B4899JC</t>
  </si>
  <si>
    <t>Transportation &amp; Distribution</t>
  </si>
  <si>
    <t>Christian Sitompul</t>
  </si>
  <si>
    <t>CHRISTIAN.SITOMPUL@TRAKINDO.CO.ID</t>
  </si>
  <si>
    <t>East Java Region</t>
  </si>
  <si>
    <t>Hendra Suryana</t>
  </si>
  <si>
    <t>HSURYANA@TRAKINDO.CO.ID</t>
  </si>
  <si>
    <t>10A0299JA</t>
  </si>
  <si>
    <t>Mining Projects</t>
  </si>
  <si>
    <t>I Made Sujana</t>
  </si>
  <si>
    <t>MSUJANA@TRAKINDO.CO.ID</t>
  </si>
  <si>
    <t>10A0999JA</t>
  </si>
  <si>
    <t>Abdul Rochim</t>
  </si>
  <si>
    <t>ABDUL.ROCHIM@TRAKINDO.CO.ID</t>
  </si>
  <si>
    <t>10R5930HY</t>
  </si>
  <si>
    <t>Sucipto</t>
  </si>
  <si>
    <t>SUCIPTO@TRAKINDO.CO.ID</t>
  </si>
  <si>
    <t>Service - DOZ/DMLZ/GBC Mechanical</t>
  </si>
  <si>
    <t>Gad Edison Sonbait</t>
  </si>
  <si>
    <t>GAD.SONBAIT@TRAKINDO.CO.ID</t>
  </si>
  <si>
    <t>Alfonsus Manangkot</t>
  </si>
  <si>
    <t>ALFONSUS.MANANGKOT@TRAKINDO.CO.ID</t>
  </si>
  <si>
    <t>10C0299FZ</t>
  </si>
  <si>
    <t>Sales Support</t>
  </si>
  <si>
    <t>Stanley Edgar Wijaya</t>
  </si>
  <si>
    <t>SWIJAYA@TRAKINDO.CO.ID</t>
  </si>
  <si>
    <t>10Z0299FY</t>
  </si>
  <si>
    <t>Bilson Simanjuntak</t>
  </si>
  <si>
    <t>WSIMANJUNTAK@TRAKINDO.CO.ID</t>
  </si>
  <si>
    <t>Suwoko Sugianto</t>
  </si>
  <si>
    <t>SUWOKO.SUGIANTO@TRAKINDO.CO.ID</t>
  </si>
  <si>
    <t>Rundi Hartono</t>
  </si>
  <si>
    <t>RUNDI.HARTONO@TRAKINDO.CO.ID</t>
  </si>
  <si>
    <t>Planning</t>
  </si>
  <si>
    <t>Janes Roger Ratumbuisang</t>
  </si>
  <si>
    <t>YANES.RATUMBUISANG@TRAKINDO.CO.ID</t>
  </si>
  <si>
    <t>10C4970HM</t>
  </si>
  <si>
    <t>Service - Contract KPI</t>
  </si>
  <si>
    <t>Mesak Kamisorey</t>
  </si>
  <si>
    <t>MESAK.KAMISOREY@TRAKINDO.CO.ID</t>
  </si>
  <si>
    <t>Service - HSE &amp; HMS</t>
  </si>
  <si>
    <t>Rony Mases Tawaru</t>
  </si>
  <si>
    <t>RONNY.TAWARU@TRAKINDO.CO.ID</t>
  </si>
  <si>
    <t>Nurdi Sudjuono</t>
  </si>
  <si>
    <t>NURDI.SUDJUONO@TRAKINDO.CO.ID</t>
  </si>
  <si>
    <t>Service Account - CRC</t>
  </si>
  <si>
    <t>Daud Sapan</t>
  </si>
  <si>
    <t>DAUD.SAPAN@TRAKINDO.CO.ID</t>
  </si>
  <si>
    <t>10C5060HG</t>
  </si>
  <si>
    <t>Employee Relation</t>
  </si>
  <si>
    <t>Maurits H. Mudumi</t>
  </si>
  <si>
    <t>MAURITS.H.MUDUMI@TRAKINDO.CO.ID</t>
  </si>
  <si>
    <t>Luluk Sugiono</t>
  </si>
  <si>
    <t>LULUK.SUGIONO@TRAKINDO.CO.ID</t>
  </si>
  <si>
    <t>Sigit Gustomo</t>
  </si>
  <si>
    <t>SIGIT.GUSTOMO@TRAKINDO.CO.ID</t>
  </si>
  <si>
    <t>Security</t>
  </si>
  <si>
    <t>Jumadi Yanta</t>
  </si>
  <si>
    <t>J.JUMADIYANTA@TRAKINDO.CO.ID</t>
  </si>
  <si>
    <t>10Z0299JO</t>
  </si>
  <si>
    <t>Agus Wiharyanto</t>
  </si>
  <si>
    <t>AGUS.WIHARYANTO@TRAKINDO.CO.ID</t>
  </si>
  <si>
    <t>Mining Customer Support</t>
  </si>
  <si>
    <t>Russell M Nolan</t>
  </si>
  <si>
    <t>RNOLAN@TRAKINDO.CO.ID</t>
  </si>
  <si>
    <t>Hery Nataliansyah</t>
  </si>
  <si>
    <t>32 Tahun</t>
  </si>
  <si>
    <t>Catur Windu</t>
  </si>
  <si>
    <t>HERY.NATALIANSYAH@TRAKINDO.CO.ID</t>
  </si>
  <si>
    <t>Jafriany Syahputri</t>
  </si>
  <si>
    <t>JSYAHPUTRI@TRAKINDO.CO.ID</t>
  </si>
  <si>
    <t>10A1099KB</t>
  </si>
  <si>
    <t>Area North Kal</t>
  </si>
  <si>
    <t>Balikpapan Region</t>
  </si>
  <si>
    <t>Iwan Hari Sulistiono</t>
  </si>
  <si>
    <t>ISULISTIO@TRAKINDO.CO.ID</t>
  </si>
  <si>
    <t>Lenita Octavi Pasaribu</t>
  </si>
  <si>
    <t>10G0299JA</t>
  </si>
  <si>
    <t>Sugito</t>
  </si>
  <si>
    <t>SUGITO@TRAKINDO.CO.ID</t>
  </si>
  <si>
    <t>Muhammad Asrin</t>
  </si>
  <si>
    <t>MUH.ASRIN@TRAKINDO.CO.ID</t>
  </si>
  <si>
    <t>10B4860HG</t>
  </si>
  <si>
    <t>Batu Kajang Site</t>
  </si>
  <si>
    <t>Hadi Lestari</t>
  </si>
  <si>
    <t>HLESTARI@TRAKINDO.CO.ID</t>
  </si>
  <si>
    <t>10H6499JA</t>
  </si>
  <si>
    <t>Muhamad Said Hambali</t>
  </si>
  <si>
    <t>MUHAMAD.HAMBALI@TRAKINDO.CO.ID</t>
  </si>
  <si>
    <t>Jhonny Rezky</t>
  </si>
  <si>
    <t>JHONNY.REZKY@TRAKINDO.CO.ID</t>
  </si>
  <si>
    <t>Imam Sudrajat</t>
  </si>
  <si>
    <t>IMAM.SUDRAJAT@TRAKINDO.CO.ID</t>
  </si>
  <si>
    <t>General Affair</t>
  </si>
  <si>
    <t>Edwin Rahayu Astuti</t>
  </si>
  <si>
    <t>EASTUTI@TRAKINDO.CO.ID</t>
  </si>
  <si>
    <t>10A1099JO</t>
  </si>
  <si>
    <t>Kasmin Noor Saleh</t>
  </si>
  <si>
    <t>KNOORSALEH@TRAKINDO.CO.ID</t>
  </si>
  <si>
    <t>Prepared By,</t>
  </si>
  <si>
    <t>Acknowledged By,</t>
  </si>
  <si>
    <t>Approved By,</t>
  </si>
  <si>
    <t>HR Department</t>
  </si>
  <si>
    <t>GM/Div Head</t>
  </si>
  <si>
    <t>Director</t>
  </si>
  <si>
    <t>Position Mar2023</t>
  </si>
  <si>
    <t>Analyst SC Insurance</t>
  </si>
  <si>
    <t>Counterman</t>
  </si>
  <si>
    <t>Warehouseman</t>
  </si>
  <si>
    <t>Supervisor Parts</t>
  </si>
  <si>
    <t>Technician</t>
  </si>
  <si>
    <t>Senior Mechanic Component Rebuild</t>
  </si>
  <si>
    <t>Analyst GA Services</t>
  </si>
  <si>
    <t>Sr. Analyst Parts</t>
  </si>
  <si>
    <t>Assistant Training Services</t>
  </si>
  <si>
    <t>Integration: default position</t>
  </si>
  <si>
    <t>Analyst Event Planner</t>
  </si>
  <si>
    <t>Assistant Service</t>
  </si>
  <si>
    <t>Assistant Service Account</t>
  </si>
  <si>
    <t>Assistant GA Services</t>
  </si>
  <si>
    <t>Technician IT</t>
  </si>
  <si>
    <t>Analyst Service Account</t>
  </si>
  <si>
    <t>Analyst SOS Quality</t>
  </si>
  <si>
    <t>Supervisor Sales Machine</t>
  </si>
  <si>
    <t>Sales Representative PWS</t>
  </si>
  <si>
    <t>Sr. Specialist CSR</t>
  </si>
  <si>
    <t>Sr. Supervisor Litigation</t>
  </si>
  <si>
    <t>Manager Digital Experience</t>
  </si>
  <si>
    <t>Foreman Service</t>
  </si>
  <si>
    <t>Senior Technician</t>
  </si>
  <si>
    <t>Analyst Parts</t>
  </si>
  <si>
    <t>Sales Representative PS</t>
  </si>
  <si>
    <t>Foreman Warehouse</t>
  </si>
  <si>
    <t>Sr. Analyst Production Planning</t>
  </si>
  <si>
    <t>Specialist Cond. Monitoring</t>
  </si>
  <si>
    <t>Sr. Analyst Service Account</t>
  </si>
  <si>
    <t>Analyst Maintenance Coordination</t>
  </si>
  <si>
    <t>Parts Advisor</t>
  </si>
  <si>
    <t>Sr. Analyst Work Scope</t>
  </si>
  <si>
    <t>Sr. Analyst Maintenance Planning</t>
  </si>
  <si>
    <t>Sr. Analyst Rental Asset</t>
  </si>
  <si>
    <t>Manager Rental</t>
  </si>
  <si>
    <t>Black Belt - Six Sigma</t>
  </si>
  <si>
    <t>Sr. Specialist EM Solutions</t>
  </si>
  <si>
    <t>Sr. Supervisor Cond. Monitoring</t>
  </si>
  <si>
    <t>Specialist Supply Planning</t>
  </si>
  <si>
    <t>Site Leader</t>
  </si>
  <si>
    <t>Supervisor PS Sales</t>
  </si>
  <si>
    <t>Learning Architect Lead</t>
  </si>
  <si>
    <t>Branch Head</t>
  </si>
  <si>
    <t>Analyst Technical Communicator</t>
  </si>
  <si>
    <t>Sr. Specialist Cond. Monitoring</t>
  </si>
  <si>
    <t>Sr. Analyst Component Solution</t>
  </si>
  <si>
    <t>Foreman Rebuild Component</t>
  </si>
  <si>
    <t>Sr. Analyst Service Performance</t>
  </si>
  <si>
    <t>Sr. Analyst Service Support</t>
  </si>
  <si>
    <t>Service Advisor</t>
  </si>
  <si>
    <t>Service Leader</t>
  </si>
  <si>
    <t>Sr. Specialist Technical Communicator</t>
  </si>
  <si>
    <t>Supervisor Sales Administration Machine</t>
  </si>
  <si>
    <t>Sr. Analyst Cond. Monitoring</t>
  </si>
  <si>
    <t>Sr. Supervisor Parts</t>
  </si>
  <si>
    <t>Manager UE Commercial</t>
  </si>
  <si>
    <t>Manager Product</t>
  </si>
  <si>
    <t>Manager Commodity</t>
  </si>
  <si>
    <t>Site Manager</t>
  </si>
  <si>
    <t>Foreman Service Trainee</t>
  </si>
  <si>
    <t>Sr. Analyst Warranty</t>
  </si>
  <si>
    <t>Supervisor Finance &amp; Accounting</t>
  </si>
  <si>
    <t>Assistant Parts Support</t>
  </si>
  <si>
    <t>Specialist Ops. Facility Development</t>
  </si>
  <si>
    <t>Specialist Prod. S.P &amp; Procurement</t>
  </si>
  <si>
    <t>Manager MPROD Costing PS &amp; ABS</t>
  </si>
  <si>
    <t>Sr. Supervisor Finance &amp; Accounting</t>
  </si>
  <si>
    <t>Sr. Supervisor Parts Performance</t>
  </si>
  <si>
    <t>Sr. Specialist QM &amp; Strategic Execution</t>
  </si>
  <si>
    <t>Analyst PS Sales Administration</t>
  </si>
  <si>
    <t>Sr. Specialist Performance Management</t>
  </si>
  <si>
    <t>Sr. Analyst UE Service &amp; Quality</t>
  </si>
  <si>
    <t>Branch Manager</t>
  </si>
  <si>
    <t>Supervisor Service Support</t>
  </si>
  <si>
    <t>Specialist EM Solutions</t>
  </si>
  <si>
    <t>Sales Executive PS</t>
  </si>
  <si>
    <t>Sr. Supervisor Facility Maintenance</t>
  </si>
  <si>
    <t>Analyst SHE Operation</t>
  </si>
  <si>
    <t>Sr. Analyst Training Services</t>
  </si>
  <si>
    <t>Sr. Analyst Event Planner</t>
  </si>
  <si>
    <t>Manager Service Business System</t>
  </si>
  <si>
    <t>Sr. Specialist EM Strategic Planning</t>
  </si>
  <si>
    <t>Supervisor Service</t>
  </si>
  <si>
    <t>Sr. Analyst Finance &amp; Accounting</t>
  </si>
  <si>
    <t>Sr. Analyst GA Services</t>
  </si>
  <si>
    <t>Mechanic PM</t>
  </si>
  <si>
    <t>Supervisor SHE Operation</t>
  </si>
  <si>
    <t>Analyst HR Services</t>
  </si>
  <si>
    <t>Sr. Supervisor SOS Laboratory</t>
  </si>
  <si>
    <t>Manager PS Sales Area</t>
  </si>
  <si>
    <t>Sr. Analyst SHE Operation</t>
  </si>
  <si>
    <t>Sr. Supervisor Equipment Management</t>
  </si>
  <si>
    <t>Supervisor General Administration</t>
  </si>
  <si>
    <t>Manager HR &amp; GA</t>
  </si>
  <si>
    <t>Mechanic Component Rebuild</t>
  </si>
  <si>
    <t>Sr. Analyst Strategic Sourcing</t>
  </si>
  <si>
    <t>Sr. Supervisor HR &amp; GA</t>
  </si>
  <si>
    <t>Sr. Supervisor Payroll Services</t>
  </si>
  <si>
    <t>Specialist EM Workforce Readiness</t>
  </si>
  <si>
    <t>Manager Machine Technical Communicator</t>
  </si>
  <si>
    <t>Specialist PP Pricing</t>
  </si>
  <si>
    <t>Sr. Analyst Customer Service</t>
  </si>
  <si>
    <t>Technician Facility</t>
  </si>
  <si>
    <t>Inside Sales Representative PS</t>
  </si>
  <si>
    <t>Sr. Analyst EM Engineer</t>
  </si>
  <si>
    <t>Foreman Facility Maintenance</t>
  </si>
  <si>
    <t>Manager Account Payable</t>
  </si>
  <si>
    <t>Analyst Rental</t>
  </si>
  <si>
    <t>Sr. Supervisor Rental</t>
  </si>
  <si>
    <t>Manager CI Development</t>
  </si>
  <si>
    <t>Mechanic Machine Rebuild</t>
  </si>
  <si>
    <t>Region Manager</t>
  </si>
  <si>
    <t>Manager Transportation &amp; Distribution</t>
  </si>
  <si>
    <t>Manager Parts</t>
  </si>
  <si>
    <t>Superintendent Service</t>
  </si>
  <si>
    <t>Manager Service</t>
  </si>
  <si>
    <t>Manager Customer Service</t>
  </si>
  <si>
    <t>Manager Sales Support</t>
  </si>
  <si>
    <t>Sr. Supervisor General Administration</t>
  </si>
  <si>
    <t>Sr. Analyst Technical Communicator</t>
  </si>
  <si>
    <t>Sr. Analyst Planning</t>
  </si>
  <si>
    <t>Analyst Employee Relations</t>
  </si>
  <si>
    <t>Technical Support Manager</t>
  </si>
  <si>
    <t>Room A</t>
  </si>
  <si>
    <t>Room B</t>
  </si>
  <si>
    <t>SYA Ceremony 
JABODETABEK</t>
  </si>
  <si>
    <t>Move to EMP</t>
  </si>
  <si>
    <t>Move to MRC</t>
  </si>
  <si>
    <t>Row Labels</t>
  </si>
  <si>
    <t>Column Labels</t>
  </si>
  <si>
    <t>Count of Complete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</si>
</sst>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[$-409]d/mmm/yy;@"/>
    <numFmt numFmtId="166" formatCode="[$-409]d\-mmm\-yyyy;@"/>
    <numFmt numFmtId="167" formatCode="[$-409]d\-mmm\-yy;@"/>
    <numFmt numFmtId="168" formatCode="[$-13809]dd\ mmmm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sz val="10"/>
      <color rgb="FF00B050"/>
      <name val="Calibri"/>
      <family val="2"/>
      <scheme val="minor"/>
    </font>
    <font>
      <sz val="9"/>
      <color rgb="FF00B050"/>
      <name val="Arial Narrow"/>
      <family val="2"/>
    </font>
    <font>
      <sz val="11"/>
      <color rgb="FF00B050"/>
      <name val="Calibri"/>
      <family val="2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1" xfId="1" applyFont="1" applyBorder="1"/>
    <xf numFmtId="164" fontId="1" fillId="0" borderId="1" xfId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7" fontId="3" fillId="0" borderId="1" xfId="0" applyNumberFormat="1" applyFont="1" applyBorder="1"/>
    <xf numFmtId="14" fontId="7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6" fillId="0" borderId="0" xfId="0" applyFont="1"/>
    <xf numFmtId="0" fontId="9" fillId="0" borderId="1" xfId="0" applyFont="1" applyBorder="1" applyAlignment="1">
      <alignment horizontal="center"/>
    </xf>
    <xf numFmtId="49" fontId="10" fillId="7" borderId="1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6" fontId="0" fillId="0" borderId="1" xfId="0" applyNumberForma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7" fontId="3" fillId="7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168" fontId="3" fillId="0" borderId="1" xfId="0" applyNumberFormat="1" applyFont="1" applyBorder="1"/>
    <xf numFmtId="0" fontId="10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0" fillId="0" borderId="1" xfId="0" applyNumberFormat="1" applyBorder="1"/>
    <xf numFmtId="164" fontId="3" fillId="0" borderId="1" xfId="0" applyNumberFormat="1" applyFont="1" applyBorder="1"/>
    <xf numFmtId="0" fontId="13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top"/>
    </xf>
    <xf numFmtId="0" fontId="12" fillId="0" borderId="0" xfId="0" applyFont="1"/>
    <xf numFmtId="14" fontId="15" fillId="8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164" fontId="3" fillId="0" borderId="1" xfId="1" applyFont="1" applyBorder="1"/>
    <xf numFmtId="164" fontId="2" fillId="10" borderId="0" xfId="0" applyNumberFormat="1" applyFont="1" applyFill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164" fontId="2" fillId="11" borderId="0" xfId="0" applyNumberFormat="1" applyFont="1" applyFill="1"/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11" fillId="8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9" borderId="4" xfId="0" applyFont="1" applyFill="1" applyBorder="1" applyAlignment="1">
      <alignment horizontal="center" vertical="center"/>
    </xf>
    <xf numFmtId="14" fontId="15" fillId="8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67" fontId="3" fillId="7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top"/>
    </xf>
    <xf numFmtId="0" fontId="6" fillId="12" borderId="1" xfId="0" applyFont="1" applyFill="1" applyBorder="1" applyAlignment="1">
      <alignment horizontal="left"/>
    </xf>
    <xf numFmtId="0" fontId="6" fillId="12" borderId="1" xfId="0" applyFont="1" applyFill="1" applyBorder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vertical="top"/>
    </xf>
    <xf numFmtId="49" fontId="9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15" fontId="3" fillId="0" borderId="1" xfId="0" applyNumberFormat="1" applyFont="1" applyBorder="1"/>
    <xf numFmtId="0" fontId="3" fillId="13" borderId="1" xfId="0" applyFont="1" applyFill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6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Comma [0] 2" xfId="1" xr:uid="{89F904F9-6CDC-4003-AA88-83FB0ADF3B61}"/>
    <cellStyle name="Normal" xfId="0" builtinId="0"/>
  </cellStyles>
  <dxfs count="1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rgb="FF9C0006"/>
      </font>
      <fill>
        <patternFill>
          <bgColor rgb="FFFFC7CE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0</xdr:rowOff>
    </xdr:from>
    <xdr:ext cx="1110669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6B4EBDD-AF86-4CB4-8E56-E0849C3D01AF}"/>
            </a:ext>
          </a:extLst>
        </xdr:cNvPr>
        <xdr:cNvSpPr txBox="1"/>
      </xdr:nvSpPr>
      <xdr:spPr>
        <a:xfrm flipH="1">
          <a:off x="266700" y="0"/>
          <a:ext cx="1110669" cy="264560"/>
        </a:xfrm>
        <a:prstGeom prst="rect">
          <a:avLst/>
        </a:prstGeom>
        <a:solidFill>
          <a:schemeClr val="accent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ID" sz="1100" b="1">
              <a:solidFill>
                <a:schemeClr val="bg1"/>
              </a:solidFill>
            </a:rPr>
            <a:t>DETAIL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T%20Group%20-%20Template%20Data%20Penerima%20SYA%202023_PTTU_ALL_detail_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ice Sertifikat"/>
      <sheetName val="Price Jam Meja"/>
      <sheetName val="Price Jam Tangan"/>
      <sheetName val="Sheet2"/>
      <sheetName val="All"/>
      <sheetName val="Sewindu "/>
      <sheetName val="Dwi Windu"/>
      <sheetName val="Tri Windu"/>
      <sheetName val="Catur Windu"/>
    </sheetNames>
    <sheetDataSet>
      <sheetData sheetId="0"/>
      <sheetData sheetId="1"/>
      <sheetData sheetId="2"/>
      <sheetData sheetId="3"/>
      <sheetData sheetId="4"/>
      <sheetData sheetId="5">
        <row r="78">
          <cell r="I78">
            <v>12783</v>
          </cell>
          <cell r="J78" t="str">
            <v>Oke</v>
          </cell>
        </row>
        <row r="79">
          <cell r="I79">
            <v>13588</v>
          </cell>
          <cell r="J79" t="str">
            <v>Oke</v>
          </cell>
        </row>
        <row r="80">
          <cell r="I80">
            <v>12922</v>
          </cell>
          <cell r="J80" t="str">
            <v>Oke</v>
          </cell>
        </row>
        <row r="81">
          <cell r="I81">
            <v>13014</v>
          </cell>
          <cell r="J81" t="str">
            <v>Oke</v>
          </cell>
        </row>
        <row r="82">
          <cell r="I82">
            <v>10705</v>
          </cell>
        </row>
        <row r="83">
          <cell r="I83">
            <v>11036</v>
          </cell>
        </row>
        <row r="84">
          <cell r="I84">
            <v>12489</v>
          </cell>
          <cell r="J84" t="str">
            <v>Oke</v>
          </cell>
        </row>
        <row r="85">
          <cell r="I85">
            <v>12288</v>
          </cell>
          <cell r="J85" t="str">
            <v>Oke</v>
          </cell>
        </row>
        <row r="86">
          <cell r="I86">
            <v>11427</v>
          </cell>
        </row>
        <row r="87">
          <cell r="I87">
            <v>12580</v>
          </cell>
          <cell r="J87" t="str">
            <v>Oke</v>
          </cell>
        </row>
        <row r="88">
          <cell r="I88">
            <v>10828</v>
          </cell>
        </row>
        <row r="89">
          <cell r="I89">
            <v>12230</v>
          </cell>
          <cell r="J89" t="str">
            <v>Oke</v>
          </cell>
        </row>
        <row r="90">
          <cell r="I90">
            <v>11221</v>
          </cell>
        </row>
        <row r="91">
          <cell r="I91">
            <v>11697</v>
          </cell>
          <cell r="J91" t="str">
            <v>Oke</v>
          </cell>
        </row>
        <row r="92">
          <cell r="I92">
            <v>11037</v>
          </cell>
        </row>
        <row r="93">
          <cell r="I93">
            <v>11269</v>
          </cell>
        </row>
        <row r="94">
          <cell r="I94">
            <v>11228</v>
          </cell>
        </row>
        <row r="95">
          <cell r="I95">
            <v>11270</v>
          </cell>
        </row>
        <row r="96">
          <cell r="I96">
            <v>11176</v>
          </cell>
        </row>
        <row r="97">
          <cell r="I97">
            <v>12308</v>
          </cell>
          <cell r="J97" t="str">
            <v>Oke</v>
          </cell>
        </row>
        <row r="98">
          <cell r="I98">
            <v>8744</v>
          </cell>
          <cell r="J98" t="str">
            <v>Oke</v>
          </cell>
        </row>
        <row r="99">
          <cell r="I99">
            <v>9374</v>
          </cell>
        </row>
        <row r="100">
          <cell r="I100">
            <v>11234</v>
          </cell>
        </row>
        <row r="101">
          <cell r="I101">
            <v>13375</v>
          </cell>
          <cell r="J101" t="str">
            <v>Oke</v>
          </cell>
        </row>
        <row r="102">
          <cell r="I102">
            <v>11268</v>
          </cell>
          <cell r="J102" t="str">
            <v>Oke</v>
          </cell>
        </row>
        <row r="103">
          <cell r="I103">
            <v>12298</v>
          </cell>
          <cell r="J103" t="str">
            <v>Oke</v>
          </cell>
        </row>
        <row r="104">
          <cell r="I104">
            <v>11920</v>
          </cell>
          <cell r="J104" t="str">
            <v>Oke</v>
          </cell>
        </row>
        <row r="105">
          <cell r="I105">
            <v>10707</v>
          </cell>
          <cell r="J105" t="str">
            <v>Oke</v>
          </cell>
        </row>
        <row r="106">
          <cell r="I106">
            <v>12490</v>
          </cell>
          <cell r="J106" t="str">
            <v>Oke</v>
          </cell>
        </row>
        <row r="107">
          <cell r="I107">
            <v>12303</v>
          </cell>
          <cell r="J107" t="str">
            <v>Oke</v>
          </cell>
        </row>
        <row r="108">
          <cell r="I108">
            <v>11238</v>
          </cell>
        </row>
        <row r="109">
          <cell r="I109">
            <v>10816</v>
          </cell>
          <cell r="J109" t="str">
            <v>Oke</v>
          </cell>
        </row>
        <row r="110">
          <cell r="I110">
            <v>11525</v>
          </cell>
          <cell r="J110" t="str">
            <v>Oke</v>
          </cell>
        </row>
        <row r="111">
          <cell r="I111">
            <v>10739</v>
          </cell>
        </row>
        <row r="112">
          <cell r="I112">
            <v>11423</v>
          </cell>
        </row>
        <row r="113">
          <cell r="I113">
            <v>13176</v>
          </cell>
          <cell r="J113" t="str">
            <v>Oke</v>
          </cell>
        </row>
        <row r="114">
          <cell r="I114">
            <v>13755</v>
          </cell>
          <cell r="J114" t="str">
            <v>Oke</v>
          </cell>
        </row>
        <row r="115">
          <cell r="I115">
            <v>11235</v>
          </cell>
        </row>
        <row r="116">
          <cell r="I116">
            <v>12463</v>
          </cell>
          <cell r="J116" t="str">
            <v>Oke</v>
          </cell>
        </row>
        <row r="117">
          <cell r="I117">
            <v>11694</v>
          </cell>
          <cell r="J117" t="str">
            <v>Oke</v>
          </cell>
        </row>
        <row r="118">
          <cell r="I118">
            <v>11236</v>
          </cell>
        </row>
        <row r="119">
          <cell r="I119">
            <v>12228</v>
          </cell>
          <cell r="J119" t="str">
            <v>Oke</v>
          </cell>
        </row>
        <row r="120">
          <cell r="I120">
            <v>10738</v>
          </cell>
          <cell r="J120" t="str">
            <v>Oke</v>
          </cell>
        </row>
        <row r="121">
          <cell r="I121">
            <v>13094</v>
          </cell>
        </row>
        <row r="122">
          <cell r="I122">
            <v>11726</v>
          </cell>
        </row>
        <row r="123">
          <cell r="I123">
            <v>11417</v>
          </cell>
        </row>
        <row r="124">
          <cell r="I124">
            <v>10668</v>
          </cell>
          <cell r="J124" t="str">
            <v>Oke</v>
          </cell>
        </row>
        <row r="125">
          <cell r="I125">
            <v>9855</v>
          </cell>
        </row>
        <row r="126">
          <cell r="I126">
            <v>12491</v>
          </cell>
          <cell r="J126" t="str">
            <v>Oke</v>
          </cell>
        </row>
        <row r="127">
          <cell r="I127">
            <v>8247</v>
          </cell>
        </row>
        <row r="128">
          <cell r="I128">
            <v>13581</v>
          </cell>
          <cell r="J128" t="str">
            <v>Oke</v>
          </cell>
        </row>
        <row r="129">
          <cell r="I129">
            <v>9834</v>
          </cell>
        </row>
        <row r="130">
          <cell r="I130">
            <v>10973</v>
          </cell>
        </row>
        <row r="131">
          <cell r="I131">
            <v>13975</v>
          </cell>
          <cell r="J131" t="str">
            <v>Oke</v>
          </cell>
        </row>
        <row r="132">
          <cell r="I132">
            <v>10837</v>
          </cell>
        </row>
        <row r="133">
          <cell r="I133">
            <v>11273</v>
          </cell>
        </row>
        <row r="134">
          <cell r="I134">
            <v>12424</v>
          </cell>
          <cell r="J134" t="str">
            <v>Oke</v>
          </cell>
        </row>
        <row r="135">
          <cell r="I135">
            <v>11248</v>
          </cell>
        </row>
        <row r="136">
          <cell r="I136">
            <v>11067</v>
          </cell>
        </row>
        <row r="137">
          <cell r="I137">
            <v>11798</v>
          </cell>
          <cell r="J137" t="str">
            <v>Oke</v>
          </cell>
        </row>
        <row r="138">
          <cell r="I138">
            <v>5342</v>
          </cell>
          <cell r="J138" t="str">
            <v>Oke</v>
          </cell>
        </row>
        <row r="139">
          <cell r="I139">
            <v>11563</v>
          </cell>
          <cell r="J139" t="str">
            <v>Oke</v>
          </cell>
        </row>
        <row r="140">
          <cell r="I140">
            <v>12237</v>
          </cell>
          <cell r="J140" t="str">
            <v>Oke</v>
          </cell>
        </row>
        <row r="141">
          <cell r="I141">
            <v>11696</v>
          </cell>
        </row>
        <row r="142">
          <cell r="I142">
            <v>11041</v>
          </cell>
        </row>
        <row r="143">
          <cell r="I143">
            <v>13745</v>
          </cell>
          <cell r="J143" t="str">
            <v>Oke</v>
          </cell>
        </row>
        <row r="144">
          <cell r="I144">
            <v>10530</v>
          </cell>
          <cell r="J144" t="str">
            <v>Oke</v>
          </cell>
        </row>
        <row r="145">
          <cell r="I145">
            <v>11434</v>
          </cell>
        </row>
        <row r="146">
          <cell r="I146">
            <v>10695</v>
          </cell>
        </row>
        <row r="147">
          <cell r="I147">
            <v>10826</v>
          </cell>
        </row>
        <row r="148">
          <cell r="I148">
            <v>12085</v>
          </cell>
          <cell r="J148" t="str">
            <v>Oke</v>
          </cell>
        </row>
        <row r="149">
          <cell r="I149">
            <v>11442</v>
          </cell>
        </row>
        <row r="150">
          <cell r="I150">
            <v>11725</v>
          </cell>
          <cell r="J150" t="str">
            <v>Oke</v>
          </cell>
        </row>
        <row r="151">
          <cell r="I151">
            <v>11069</v>
          </cell>
        </row>
        <row r="152">
          <cell r="I152">
            <v>12648</v>
          </cell>
          <cell r="J152" t="str">
            <v>Oke</v>
          </cell>
        </row>
        <row r="153">
          <cell r="I153">
            <v>11430</v>
          </cell>
        </row>
        <row r="154">
          <cell r="I154">
            <v>13928</v>
          </cell>
          <cell r="J154" t="str">
            <v>Oke</v>
          </cell>
        </row>
        <row r="155">
          <cell r="I155">
            <v>13997</v>
          </cell>
          <cell r="J155" t="str">
            <v>Oke</v>
          </cell>
        </row>
        <row r="156">
          <cell r="I156">
            <v>11685</v>
          </cell>
          <cell r="J156" t="str">
            <v>Oke</v>
          </cell>
        </row>
        <row r="157">
          <cell r="I157">
            <v>11808</v>
          </cell>
        </row>
        <row r="158">
          <cell r="I158">
            <v>11063</v>
          </cell>
        </row>
        <row r="159">
          <cell r="I159">
            <v>13041</v>
          </cell>
        </row>
        <row r="160">
          <cell r="I160">
            <v>10823</v>
          </cell>
          <cell r="J160" t="str">
            <v>Oke</v>
          </cell>
        </row>
        <row r="161">
          <cell r="I161">
            <v>12481</v>
          </cell>
        </row>
        <row r="162">
          <cell r="I162">
            <v>12464</v>
          </cell>
          <cell r="J162" t="str">
            <v>Oke</v>
          </cell>
        </row>
        <row r="163">
          <cell r="I163">
            <v>11781</v>
          </cell>
        </row>
        <row r="164">
          <cell r="I164">
            <v>10833</v>
          </cell>
          <cell r="J164" t="str">
            <v>Oke</v>
          </cell>
        </row>
        <row r="165">
          <cell r="I165">
            <v>12214</v>
          </cell>
          <cell r="J165" t="str">
            <v>Oke</v>
          </cell>
        </row>
        <row r="166">
          <cell r="I166">
            <v>11677</v>
          </cell>
          <cell r="J166" t="str">
            <v>Oke</v>
          </cell>
        </row>
        <row r="167">
          <cell r="I167">
            <v>11403</v>
          </cell>
        </row>
        <row r="168">
          <cell r="I168">
            <v>10737</v>
          </cell>
        </row>
        <row r="169">
          <cell r="I169">
            <v>11309</v>
          </cell>
        </row>
        <row r="170">
          <cell r="I170">
            <v>13743</v>
          </cell>
          <cell r="J170" t="str">
            <v>Oke</v>
          </cell>
        </row>
        <row r="171">
          <cell r="I171">
            <v>12210</v>
          </cell>
          <cell r="J171" t="str">
            <v>Oke</v>
          </cell>
        </row>
        <row r="172">
          <cell r="I172">
            <v>13989</v>
          </cell>
          <cell r="J172" t="str">
            <v>Oke</v>
          </cell>
        </row>
        <row r="173">
          <cell r="I173">
            <v>10839</v>
          </cell>
          <cell r="J173" t="str">
            <v>Oke</v>
          </cell>
        </row>
        <row r="174">
          <cell r="I174">
            <v>12260</v>
          </cell>
          <cell r="J174" t="str">
            <v>Oke</v>
          </cell>
        </row>
        <row r="175">
          <cell r="I175">
            <v>10771</v>
          </cell>
          <cell r="J175" t="str">
            <v>Oke</v>
          </cell>
        </row>
        <row r="176">
          <cell r="I176">
            <v>12409</v>
          </cell>
          <cell r="J176" t="str">
            <v>Oke</v>
          </cell>
        </row>
        <row r="177">
          <cell r="I177">
            <v>11066</v>
          </cell>
        </row>
        <row r="178">
          <cell r="I178">
            <v>9598</v>
          </cell>
          <cell r="J178" t="str">
            <v>Oke</v>
          </cell>
        </row>
        <row r="179">
          <cell r="I179">
            <v>11078</v>
          </cell>
        </row>
        <row r="180">
          <cell r="I180">
            <v>11931</v>
          </cell>
          <cell r="J180" t="str">
            <v>Oke</v>
          </cell>
        </row>
        <row r="181">
          <cell r="I181">
            <v>12297</v>
          </cell>
          <cell r="J181" t="str">
            <v>Oke</v>
          </cell>
        </row>
        <row r="182">
          <cell r="I182">
            <v>12321</v>
          </cell>
          <cell r="J182" t="str">
            <v>Oke</v>
          </cell>
        </row>
        <row r="183">
          <cell r="I183">
            <v>13824</v>
          </cell>
          <cell r="J183" t="str">
            <v>Oke</v>
          </cell>
        </row>
        <row r="184">
          <cell r="I184">
            <v>11205</v>
          </cell>
        </row>
        <row r="185">
          <cell r="I185">
            <v>10053</v>
          </cell>
        </row>
        <row r="186">
          <cell r="I186">
            <v>11179</v>
          </cell>
        </row>
        <row r="187">
          <cell r="I187">
            <v>12654</v>
          </cell>
          <cell r="J187" t="str">
            <v>Oke</v>
          </cell>
        </row>
        <row r="188">
          <cell r="I188">
            <v>13744</v>
          </cell>
          <cell r="J188" t="str">
            <v>Oke</v>
          </cell>
        </row>
        <row r="189">
          <cell r="I189">
            <v>12218</v>
          </cell>
          <cell r="J189" t="str">
            <v>Oke</v>
          </cell>
        </row>
        <row r="190">
          <cell r="I190">
            <v>11227</v>
          </cell>
        </row>
        <row r="191">
          <cell r="I191">
            <v>12212</v>
          </cell>
          <cell r="J191" t="str">
            <v>Oke</v>
          </cell>
        </row>
        <row r="192">
          <cell r="I192">
            <v>12203</v>
          </cell>
          <cell r="J192" t="str">
            <v>Oke</v>
          </cell>
        </row>
        <row r="193">
          <cell r="I193">
            <v>11077</v>
          </cell>
        </row>
        <row r="194">
          <cell r="I194">
            <v>11613</v>
          </cell>
          <cell r="J194" t="str">
            <v>Oke</v>
          </cell>
        </row>
        <row r="195">
          <cell r="I195">
            <v>10821</v>
          </cell>
          <cell r="J195" t="str">
            <v>Oke</v>
          </cell>
        </row>
        <row r="196">
          <cell r="I196">
            <v>13172</v>
          </cell>
        </row>
        <row r="197">
          <cell r="I197">
            <v>9833</v>
          </cell>
          <cell r="J197" t="str">
            <v>Oke</v>
          </cell>
        </row>
        <row r="198">
          <cell r="I198">
            <v>11700</v>
          </cell>
          <cell r="J198" t="str">
            <v>Oke</v>
          </cell>
        </row>
        <row r="199">
          <cell r="I199">
            <v>13751</v>
          </cell>
          <cell r="J199" t="str">
            <v>Oke</v>
          </cell>
        </row>
        <row r="200">
          <cell r="I200">
            <v>12216</v>
          </cell>
          <cell r="J200" t="str">
            <v>Oke</v>
          </cell>
        </row>
        <row r="201">
          <cell r="I201">
            <v>13772</v>
          </cell>
          <cell r="J201" t="str">
            <v>Oke</v>
          </cell>
        </row>
        <row r="202">
          <cell r="I202">
            <v>13377</v>
          </cell>
        </row>
        <row r="203">
          <cell r="I203">
            <v>13823</v>
          </cell>
          <cell r="J203" t="str">
            <v>Oke</v>
          </cell>
        </row>
        <row r="204">
          <cell r="I204">
            <v>11833</v>
          </cell>
          <cell r="J204" t="str">
            <v>Oke</v>
          </cell>
        </row>
        <row r="205">
          <cell r="I205">
            <v>13043</v>
          </cell>
        </row>
        <row r="206">
          <cell r="I206">
            <v>12245</v>
          </cell>
          <cell r="J206" t="str">
            <v>Oke</v>
          </cell>
        </row>
        <row r="207">
          <cell r="I207">
            <v>12908</v>
          </cell>
          <cell r="J207" t="str">
            <v>Oke</v>
          </cell>
        </row>
        <row r="208">
          <cell r="I208">
            <v>12825</v>
          </cell>
          <cell r="J208" t="str">
            <v>Oke</v>
          </cell>
        </row>
        <row r="209">
          <cell r="I209">
            <v>10727</v>
          </cell>
        </row>
        <row r="210">
          <cell r="I210">
            <v>11068</v>
          </cell>
        </row>
        <row r="211">
          <cell r="I211">
            <v>10736</v>
          </cell>
          <cell r="J211" t="str">
            <v>Oke</v>
          </cell>
        </row>
        <row r="212">
          <cell r="I212">
            <v>11769</v>
          </cell>
          <cell r="J212" t="str">
            <v>Oke</v>
          </cell>
        </row>
        <row r="213">
          <cell r="I213">
            <v>10702</v>
          </cell>
          <cell r="J213" t="str">
            <v>Oke</v>
          </cell>
        </row>
        <row r="214">
          <cell r="I214">
            <v>12479</v>
          </cell>
          <cell r="J214" t="str">
            <v>Oke</v>
          </cell>
        </row>
        <row r="215">
          <cell r="I215">
            <v>13098</v>
          </cell>
        </row>
        <row r="216">
          <cell r="I216">
            <v>10830</v>
          </cell>
        </row>
        <row r="217">
          <cell r="I217">
            <v>13093</v>
          </cell>
          <cell r="J217" t="str">
            <v>Oke</v>
          </cell>
        </row>
        <row r="218">
          <cell r="I218">
            <v>11237</v>
          </cell>
        </row>
        <row r="219">
          <cell r="I219">
            <v>11286</v>
          </cell>
        </row>
        <row r="220">
          <cell r="I220">
            <v>12439</v>
          </cell>
          <cell r="J220" t="str">
            <v>Oke</v>
          </cell>
        </row>
        <row r="221">
          <cell r="I221">
            <v>12832</v>
          </cell>
          <cell r="J221" t="str">
            <v>Oke</v>
          </cell>
        </row>
        <row r="222">
          <cell r="I222">
            <v>13719</v>
          </cell>
          <cell r="J222" t="str">
            <v>Oke</v>
          </cell>
        </row>
        <row r="223">
          <cell r="I223">
            <v>11767</v>
          </cell>
        </row>
        <row r="224">
          <cell r="I224">
            <v>13017</v>
          </cell>
          <cell r="J224" t="str">
            <v>Oke</v>
          </cell>
        </row>
        <row r="225">
          <cell r="I225">
            <v>10827</v>
          </cell>
          <cell r="J225" t="str">
            <v>Oke</v>
          </cell>
        </row>
        <row r="226">
          <cell r="I226">
            <v>12933</v>
          </cell>
          <cell r="J226" t="str">
            <v>Oke</v>
          </cell>
        </row>
        <row r="227">
          <cell r="I227">
            <v>11282</v>
          </cell>
        </row>
        <row r="228">
          <cell r="I228">
            <v>10905</v>
          </cell>
          <cell r="J228" t="str">
            <v>Oke</v>
          </cell>
        </row>
        <row r="229">
          <cell r="I229">
            <v>11715</v>
          </cell>
        </row>
        <row r="230">
          <cell r="I230">
            <v>11198</v>
          </cell>
        </row>
        <row r="231">
          <cell r="I231">
            <v>10813</v>
          </cell>
          <cell r="J231" t="str">
            <v>Oke</v>
          </cell>
        </row>
        <row r="232">
          <cell r="I232">
            <v>13040</v>
          </cell>
          <cell r="J232" t="str">
            <v>Oke</v>
          </cell>
        </row>
        <row r="233">
          <cell r="I233">
            <v>11573</v>
          </cell>
        </row>
        <row r="234">
          <cell r="I234">
            <v>12083</v>
          </cell>
          <cell r="J234" t="str">
            <v>Oke</v>
          </cell>
        </row>
        <row r="235">
          <cell r="I235">
            <v>12262</v>
          </cell>
          <cell r="J235" t="str">
            <v>Oke</v>
          </cell>
        </row>
        <row r="236">
          <cell r="I236">
            <v>13996</v>
          </cell>
          <cell r="J236" t="str">
            <v>Oke</v>
          </cell>
        </row>
        <row r="237">
          <cell r="I237">
            <v>12898</v>
          </cell>
          <cell r="J237" t="str">
            <v>Oke</v>
          </cell>
        </row>
        <row r="238">
          <cell r="I238">
            <v>11669</v>
          </cell>
        </row>
        <row r="239">
          <cell r="I239">
            <v>12221</v>
          </cell>
          <cell r="J239" t="str">
            <v>Oke</v>
          </cell>
        </row>
        <row r="240">
          <cell r="I240">
            <v>11830</v>
          </cell>
        </row>
        <row r="241">
          <cell r="I241">
            <v>11728</v>
          </cell>
          <cell r="J241" t="str">
            <v>Oke</v>
          </cell>
        </row>
        <row r="242">
          <cell r="I242">
            <v>11806</v>
          </cell>
          <cell r="J242" t="str">
            <v>Oke</v>
          </cell>
        </row>
        <row r="243">
          <cell r="I243">
            <v>12256</v>
          </cell>
          <cell r="J243" t="str">
            <v>Oke</v>
          </cell>
        </row>
        <row r="244">
          <cell r="I244">
            <v>11827</v>
          </cell>
          <cell r="J244" t="str">
            <v>Oke</v>
          </cell>
        </row>
        <row r="245">
          <cell r="I245">
            <v>10646</v>
          </cell>
        </row>
        <row r="246">
          <cell r="I246">
            <v>11683</v>
          </cell>
        </row>
        <row r="247">
          <cell r="I247">
            <v>11699</v>
          </cell>
        </row>
        <row r="248">
          <cell r="I248">
            <v>10835</v>
          </cell>
          <cell r="J248" t="str">
            <v>Oke</v>
          </cell>
        </row>
        <row r="249">
          <cell r="I249">
            <v>13095</v>
          </cell>
          <cell r="J249" t="str">
            <v>Oke</v>
          </cell>
        </row>
        <row r="250">
          <cell r="I250">
            <v>12089</v>
          </cell>
          <cell r="J250" t="str">
            <v>Oke</v>
          </cell>
        </row>
        <row r="251">
          <cell r="I251">
            <v>12095</v>
          </cell>
          <cell r="J251" t="str">
            <v>Oke</v>
          </cell>
        </row>
        <row r="252">
          <cell r="I252">
            <v>11196</v>
          </cell>
          <cell r="J252" t="str">
            <v>Oke</v>
          </cell>
        </row>
        <row r="253">
          <cell r="I253">
            <v>11564</v>
          </cell>
        </row>
        <row r="254">
          <cell r="I254">
            <v>12084</v>
          </cell>
          <cell r="J254" t="str">
            <v>Oke</v>
          </cell>
        </row>
        <row r="255">
          <cell r="I255">
            <v>7791</v>
          </cell>
          <cell r="J255" t="str">
            <v>Oke</v>
          </cell>
        </row>
        <row r="256">
          <cell r="I256">
            <v>9854</v>
          </cell>
          <cell r="J256" t="str">
            <v>Oke</v>
          </cell>
        </row>
        <row r="257">
          <cell r="I257">
            <v>10829</v>
          </cell>
          <cell r="J257" t="str">
            <v>Oke</v>
          </cell>
        </row>
        <row r="258">
          <cell r="I258">
            <v>12788</v>
          </cell>
          <cell r="J258" t="str">
            <v>Oke</v>
          </cell>
        </row>
        <row r="259">
          <cell r="I259">
            <v>12830</v>
          </cell>
          <cell r="J259" t="str">
            <v>Oke</v>
          </cell>
        </row>
        <row r="260">
          <cell r="I260">
            <v>11675</v>
          </cell>
        </row>
        <row r="261">
          <cell r="I261">
            <v>10764</v>
          </cell>
          <cell r="J261" t="str">
            <v>Oke</v>
          </cell>
        </row>
        <row r="262">
          <cell r="I262">
            <v>10824</v>
          </cell>
        </row>
        <row r="263">
          <cell r="I263">
            <v>12440</v>
          </cell>
          <cell r="J263" t="str">
            <v>Oke</v>
          </cell>
        </row>
        <row r="264">
          <cell r="I264">
            <v>11555</v>
          </cell>
          <cell r="J264" t="str">
            <v>Oke</v>
          </cell>
        </row>
        <row r="265">
          <cell r="I265">
            <v>12060</v>
          </cell>
          <cell r="J265" t="str">
            <v>Oke</v>
          </cell>
        </row>
        <row r="266">
          <cell r="I266">
            <v>9936</v>
          </cell>
          <cell r="J266" t="str">
            <v>Oke</v>
          </cell>
        </row>
        <row r="267">
          <cell r="I267">
            <v>13280</v>
          </cell>
        </row>
        <row r="268">
          <cell r="I268">
            <v>11447</v>
          </cell>
        </row>
        <row r="269">
          <cell r="I269">
            <v>10740</v>
          </cell>
        </row>
        <row r="270">
          <cell r="I270">
            <v>11425</v>
          </cell>
        </row>
        <row r="271">
          <cell r="I271">
            <v>12644</v>
          </cell>
          <cell r="J271" t="str">
            <v>Oke</v>
          </cell>
        </row>
        <row r="272">
          <cell r="I272">
            <v>11681</v>
          </cell>
          <cell r="J272" t="str">
            <v>Oke</v>
          </cell>
        </row>
        <row r="273">
          <cell r="I273">
            <v>11919</v>
          </cell>
          <cell r="J273" t="str">
            <v>Oke</v>
          </cell>
        </row>
        <row r="274">
          <cell r="I274">
            <v>11680</v>
          </cell>
        </row>
        <row r="275">
          <cell r="I275">
            <v>12828</v>
          </cell>
          <cell r="J275" t="str">
            <v>Oke</v>
          </cell>
        </row>
        <row r="276">
          <cell r="I276">
            <v>13513</v>
          </cell>
          <cell r="J276" t="str">
            <v>Oke</v>
          </cell>
        </row>
        <row r="277">
          <cell r="I277">
            <v>11446</v>
          </cell>
        </row>
        <row r="278">
          <cell r="I278">
            <v>12149</v>
          </cell>
          <cell r="J278" t="str">
            <v>Oke</v>
          </cell>
        </row>
        <row r="279">
          <cell r="I279">
            <v>12276</v>
          </cell>
          <cell r="J279" t="str">
            <v>Oke</v>
          </cell>
        </row>
        <row r="280">
          <cell r="I280">
            <v>11784</v>
          </cell>
          <cell r="J280" t="str">
            <v>Oke</v>
          </cell>
        </row>
        <row r="281">
          <cell r="I281">
            <v>11803</v>
          </cell>
        </row>
        <row r="282">
          <cell r="I282">
            <v>11404</v>
          </cell>
        </row>
        <row r="283">
          <cell r="I283">
            <v>13025</v>
          </cell>
          <cell r="J283" t="str">
            <v>Oke</v>
          </cell>
        </row>
        <row r="284">
          <cell r="I284">
            <v>12784</v>
          </cell>
          <cell r="J284" t="str">
            <v>Oke</v>
          </cell>
        </row>
        <row r="285">
          <cell r="I285">
            <v>12480</v>
          </cell>
          <cell r="J285" t="str">
            <v>Oke</v>
          </cell>
        </row>
        <row r="286">
          <cell r="I286">
            <v>12313</v>
          </cell>
          <cell r="J286" t="str">
            <v>Oke</v>
          </cell>
        </row>
        <row r="287">
          <cell r="I287">
            <v>12243</v>
          </cell>
          <cell r="J287" t="str">
            <v>Oke</v>
          </cell>
        </row>
        <row r="288">
          <cell r="I288">
            <v>10834</v>
          </cell>
        </row>
        <row r="289">
          <cell r="I289">
            <v>13750</v>
          </cell>
          <cell r="J289" t="str">
            <v>Oke</v>
          </cell>
        </row>
        <row r="290">
          <cell r="I290">
            <v>11065</v>
          </cell>
        </row>
        <row r="291">
          <cell r="I291">
            <v>11444</v>
          </cell>
        </row>
        <row r="292">
          <cell r="I292">
            <v>10842</v>
          </cell>
        </row>
        <row r="293">
          <cell r="I293">
            <v>11924</v>
          </cell>
          <cell r="J293" t="str">
            <v>Oke</v>
          </cell>
        </row>
        <row r="294">
          <cell r="I294">
            <v>12295</v>
          </cell>
          <cell r="J294" t="str">
            <v>Oke</v>
          </cell>
        </row>
        <row r="295">
          <cell r="I295">
            <v>12233</v>
          </cell>
          <cell r="J295" t="str">
            <v>Oke</v>
          </cell>
        </row>
        <row r="296">
          <cell r="I296">
            <v>12235</v>
          </cell>
          <cell r="J296" t="str">
            <v>Oke</v>
          </cell>
        </row>
        <row r="297">
          <cell r="I297">
            <v>12436</v>
          </cell>
          <cell r="J297" t="str">
            <v>Oke</v>
          </cell>
        </row>
        <row r="298">
          <cell r="I298">
            <v>13747</v>
          </cell>
          <cell r="J298" t="str">
            <v>Oke</v>
          </cell>
        </row>
        <row r="299">
          <cell r="I299">
            <v>11242</v>
          </cell>
        </row>
        <row r="300">
          <cell r="I300">
            <v>11547</v>
          </cell>
        </row>
        <row r="301">
          <cell r="I301">
            <v>11188</v>
          </cell>
        </row>
        <row r="302">
          <cell r="I302">
            <v>10741</v>
          </cell>
        </row>
        <row r="303">
          <cell r="I303">
            <v>13814</v>
          </cell>
          <cell r="J303" t="str">
            <v>Oke</v>
          </cell>
        </row>
        <row r="304">
          <cell r="I304">
            <v>11729</v>
          </cell>
        </row>
        <row r="305">
          <cell r="I305">
            <v>10765</v>
          </cell>
          <cell r="J305" t="str">
            <v>Oke</v>
          </cell>
        </row>
        <row r="306">
          <cell r="I306">
            <v>11424</v>
          </cell>
          <cell r="J306" t="str">
            <v>Oke</v>
          </cell>
        </row>
        <row r="307">
          <cell r="I307">
            <v>11818</v>
          </cell>
          <cell r="J307" t="str">
            <v>Oke</v>
          </cell>
        </row>
        <row r="308">
          <cell r="I308">
            <v>11515</v>
          </cell>
          <cell r="J308" t="str">
            <v>Oke</v>
          </cell>
        </row>
        <row r="309">
          <cell r="I309">
            <v>11828</v>
          </cell>
          <cell r="J309" t="str">
            <v>Oke</v>
          </cell>
        </row>
        <row r="310">
          <cell r="I310">
            <v>12834</v>
          </cell>
          <cell r="J310" t="str">
            <v>Oke</v>
          </cell>
        </row>
        <row r="311">
          <cell r="I311">
            <v>11566</v>
          </cell>
          <cell r="J311" t="str">
            <v>Oke</v>
          </cell>
        </row>
        <row r="312">
          <cell r="I312">
            <v>11702</v>
          </cell>
        </row>
        <row r="313">
          <cell r="I313">
            <v>13170</v>
          </cell>
          <cell r="J313" t="str">
            <v>Oke</v>
          </cell>
        </row>
        <row r="314">
          <cell r="I314">
            <v>10849</v>
          </cell>
        </row>
        <row r="315">
          <cell r="I315">
            <v>13351</v>
          </cell>
        </row>
        <row r="316">
          <cell r="I316">
            <v>11797</v>
          </cell>
          <cell r="J316" t="str">
            <v>Oke</v>
          </cell>
        </row>
        <row r="317">
          <cell r="I317">
            <v>11561</v>
          </cell>
        </row>
        <row r="318">
          <cell r="I318">
            <v>10875</v>
          </cell>
          <cell r="J318" t="str">
            <v>Oke</v>
          </cell>
        </row>
        <row r="319">
          <cell r="I319">
            <v>12437</v>
          </cell>
          <cell r="J319" t="str">
            <v>Oke</v>
          </cell>
        </row>
        <row r="320">
          <cell r="I320">
            <v>12658</v>
          </cell>
          <cell r="J320" t="str">
            <v>Oke</v>
          </cell>
        </row>
        <row r="321">
          <cell r="I321">
            <v>11187</v>
          </cell>
          <cell r="J321" t="str">
            <v>Oke</v>
          </cell>
        </row>
        <row r="322">
          <cell r="I322">
            <v>11899</v>
          </cell>
          <cell r="J322" t="str">
            <v>Oke</v>
          </cell>
        </row>
        <row r="323">
          <cell r="I323">
            <v>12983</v>
          </cell>
          <cell r="J323" t="str">
            <v>Oke</v>
          </cell>
        </row>
        <row r="324">
          <cell r="I324">
            <v>13042</v>
          </cell>
          <cell r="J324" t="str">
            <v>Oke</v>
          </cell>
        </row>
        <row r="325">
          <cell r="I325">
            <v>12299</v>
          </cell>
          <cell r="J325" t="str">
            <v>Oke</v>
          </cell>
        </row>
        <row r="326">
          <cell r="I326">
            <v>12234</v>
          </cell>
          <cell r="J326" t="str">
            <v>Oke</v>
          </cell>
        </row>
        <row r="327">
          <cell r="I327">
            <v>13644</v>
          </cell>
          <cell r="J327" t="str">
            <v>Oke</v>
          </cell>
        </row>
        <row r="328">
          <cell r="I328">
            <v>10742</v>
          </cell>
          <cell r="J328" t="str">
            <v>Oke</v>
          </cell>
        </row>
        <row r="329">
          <cell r="I329">
            <v>11670</v>
          </cell>
          <cell r="J329" t="str">
            <v>Oke</v>
          </cell>
        </row>
        <row r="330">
          <cell r="I330">
            <v>11714</v>
          </cell>
          <cell r="J330" t="str">
            <v>Oke</v>
          </cell>
        </row>
        <row r="331">
          <cell r="I331">
            <v>11275</v>
          </cell>
        </row>
        <row r="332">
          <cell r="I332">
            <v>10767</v>
          </cell>
          <cell r="J332" t="str">
            <v>Oke</v>
          </cell>
        </row>
        <row r="333">
          <cell r="I333">
            <v>12619</v>
          </cell>
          <cell r="J333" t="str">
            <v>Oke</v>
          </cell>
        </row>
        <row r="334">
          <cell r="I334">
            <v>11766</v>
          </cell>
          <cell r="J334" t="str">
            <v>Oke</v>
          </cell>
        </row>
        <row r="335">
          <cell r="I335">
            <v>13748</v>
          </cell>
          <cell r="J335" t="str">
            <v>Oke</v>
          </cell>
        </row>
        <row r="336">
          <cell r="I336">
            <v>13020</v>
          </cell>
          <cell r="J336" t="str">
            <v>Oke</v>
          </cell>
        </row>
        <row r="337">
          <cell r="I337">
            <v>12642</v>
          </cell>
          <cell r="J337" t="str">
            <v>Oke</v>
          </cell>
        </row>
        <row r="338">
          <cell r="I338">
            <v>11918</v>
          </cell>
        </row>
        <row r="339">
          <cell r="I339">
            <v>10876</v>
          </cell>
        </row>
        <row r="340">
          <cell r="I340">
            <v>7282</v>
          </cell>
        </row>
        <row r="341">
          <cell r="I341">
            <v>11693</v>
          </cell>
        </row>
        <row r="342">
          <cell r="I342">
            <v>11772</v>
          </cell>
        </row>
        <row r="343">
          <cell r="I343">
            <v>12317</v>
          </cell>
          <cell r="J343" t="str">
            <v>Oke</v>
          </cell>
        </row>
        <row r="344">
          <cell r="I344">
            <v>12232</v>
          </cell>
          <cell r="J344" t="str">
            <v>Oke</v>
          </cell>
        </row>
        <row r="345">
          <cell r="I345">
            <v>13394</v>
          </cell>
          <cell r="J345" t="str">
            <v>Oke</v>
          </cell>
        </row>
        <row r="346">
          <cell r="I346">
            <v>11773</v>
          </cell>
          <cell r="J346" t="str">
            <v>Oke</v>
          </cell>
        </row>
        <row r="347">
          <cell r="I347">
            <v>12446</v>
          </cell>
          <cell r="J347" t="str">
            <v>Oke</v>
          </cell>
        </row>
        <row r="348">
          <cell r="I348">
            <v>11042</v>
          </cell>
          <cell r="J348" t="str">
            <v>Oke</v>
          </cell>
        </row>
        <row r="349">
          <cell r="I349">
            <v>12219</v>
          </cell>
          <cell r="J349" t="str">
            <v>Oke</v>
          </cell>
        </row>
        <row r="350">
          <cell r="I350">
            <v>11445</v>
          </cell>
        </row>
        <row r="351">
          <cell r="I351">
            <v>12823</v>
          </cell>
          <cell r="J351" t="str">
            <v>Oke</v>
          </cell>
        </row>
        <row r="352">
          <cell r="I352">
            <v>12088</v>
          </cell>
          <cell r="J352" t="str">
            <v>Oke</v>
          </cell>
        </row>
        <row r="353">
          <cell r="I353">
            <v>11035</v>
          </cell>
          <cell r="J353" t="str">
            <v>Oke</v>
          </cell>
        </row>
        <row r="354">
          <cell r="I354">
            <v>13987</v>
          </cell>
          <cell r="J354" t="str">
            <v>Oke</v>
          </cell>
        </row>
        <row r="355">
          <cell r="I355">
            <v>10845</v>
          </cell>
          <cell r="J355" t="str">
            <v>Oke</v>
          </cell>
        </row>
        <row r="356">
          <cell r="I356">
            <v>11185</v>
          </cell>
        </row>
        <row r="357">
          <cell r="I357">
            <v>11939</v>
          </cell>
          <cell r="J357" t="str">
            <v>Oke</v>
          </cell>
        </row>
        <row r="358">
          <cell r="I358">
            <v>13821</v>
          </cell>
          <cell r="J358" t="str">
            <v>Oke</v>
          </cell>
        </row>
        <row r="359">
          <cell r="I359">
            <v>13817</v>
          </cell>
          <cell r="J359" t="str">
            <v>Oke</v>
          </cell>
        </row>
        <row r="360">
          <cell r="I360">
            <v>11283</v>
          </cell>
        </row>
        <row r="361">
          <cell r="I361">
            <v>11855</v>
          </cell>
        </row>
        <row r="362">
          <cell r="I362">
            <v>11249</v>
          </cell>
        </row>
        <row r="363">
          <cell r="I363">
            <v>11516</v>
          </cell>
        </row>
        <row r="364">
          <cell r="I364">
            <v>13035</v>
          </cell>
          <cell r="J364" t="str">
            <v>Oke</v>
          </cell>
        </row>
        <row r="365">
          <cell r="I365">
            <v>13754</v>
          </cell>
          <cell r="J365" t="str">
            <v>Oke</v>
          </cell>
        </row>
        <row r="366">
          <cell r="I366">
            <v>10962</v>
          </cell>
          <cell r="J366" t="str">
            <v>Oke</v>
          </cell>
        </row>
        <row r="367">
          <cell r="I367">
            <v>12484</v>
          </cell>
          <cell r="J367" t="str">
            <v>Oke</v>
          </cell>
        </row>
        <row r="368">
          <cell r="I368">
            <v>12093</v>
          </cell>
          <cell r="J368" t="str">
            <v>Oke</v>
          </cell>
        </row>
        <row r="369">
          <cell r="I369">
            <v>12454</v>
          </cell>
          <cell r="J369" t="str">
            <v>Oke</v>
          </cell>
        </row>
        <row r="370">
          <cell r="I370">
            <v>11816</v>
          </cell>
          <cell r="J370" t="str">
            <v>Oke</v>
          </cell>
        </row>
        <row r="371">
          <cell r="I371">
            <v>10818</v>
          </cell>
          <cell r="J371" t="str">
            <v>Oke</v>
          </cell>
        </row>
        <row r="372">
          <cell r="I372">
            <v>11243</v>
          </cell>
        </row>
        <row r="373">
          <cell r="I373">
            <v>10906</v>
          </cell>
        </row>
        <row r="374">
          <cell r="I374">
            <v>13306</v>
          </cell>
          <cell r="J374" t="str">
            <v>Oke</v>
          </cell>
        </row>
        <row r="375">
          <cell r="I375">
            <v>11811</v>
          </cell>
          <cell r="J375" t="str">
            <v>Oke</v>
          </cell>
        </row>
        <row r="376">
          <cell r="I376">
            <v>12487</v>
          </cell>
          <cell r="J376" t="str">
            <v>Oke</v>
          </cell>
        </row>
      </sheetData>
      <sheetData sheetId="6"/>
      <sheetData sheetId="7"/>
      <sheetData sheetId="8"/>
      <sheetData sheetId="9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i Maharani Rustam" refreshedDate="45016.479258449071" createdVersion="8" refreshedVersion="8" minRefreshableVersion="3" recordCount="402" xr:uid="{456A8EA4-0712-4BD4-A449-6EECACC7D65B}">
  <cacheSource type="worksheet">
    <worksheetSource ref="E3:AP405" sheet="All"/>
  </cacheSource>
  <cacheFields count="38">
    <cacheField name="Division" numFmtId="0">
      <sharedItems/>
    </cacheField>
    <cacheField name="Branch" numFmtId="0">
      <sharedItems/>
    </cacheField>
    <cacheField name="Delivery Location" numFmtId="0">
      <sharedItems/>
    </cacheField>
    <cacheField name="Department" numFmtId="0">
      <sharedItems/>
    </cacheField>
    <cacheField name="Complete Name" numFmtId="0">
      <sharedItems/>
    </cacheField>
    <cacheField name="Emp Id SAP" numFmtId="0">
      <sharedItems containsSemiMixedTypes="0" containsString="0" containsNumber="1" containsInteger="1" minValue="2607" maxValue="10000061"/>
    </cacheField>
    <cacheField name="SN Code" numFmtId="0">
      <sharedItems containsNonDate="0" containsString="0" containsBlank="1"/>
    </cacheField>
    <cacheField name="Joint Date" numFmtId="166">
      <sharedItems containsSemiMixedTypes="0" containsNonDate="0" containsDate="1" containsString="0" minDate="1990-06-01T00:00:00" maxDate="2015-04-02T00:00:00"/>
    </cacheField>
    <cacheField name="Permanent Date" numFmtId="166">
      <sharedItems containsSemiMixedTypes="0" containsNonDate="0" containsDate="1" containsString="0" minDate="1990-06-01T00:00:00" maxDate="2015-04-02T00:00:00"/>
    </cacheField>
    <cacheField name="Service Years " numFmtId="1">
      <sharedItems/>
    </cacheField>
    <cacheField name="Award Category" numFmtId="0">
      <sharedItems count="4">
        <s v="Sewindu"/>
        <s v="Dwi Windu"/>
        <s v="Tri Windu"/>
        <s v="Catur Windu"/>
      </sharedItems>
    </cacheField>
    <cacheField name="Souvenir Type" numFmtId="0">
      <sharedItems count="4">
        <s v="Exclusive Table Clock"/>
        <s v="Gold Pin"/>
        <s v="Exclusive Wrist Watch"/>
        <s v="Gold Platted Helmet"/>
      </sharedItems>
    </cacheField>
    <cacheField name="Gender" numFmtId="0">
      <sharedItems/>
    </cacheField>
    <cacheField name="Email Address" numFmtId="167">
      <sharedItems/>
    </cacheField>
    <cacheField name="PIC HR " numFmtId="0">
      <sharedItems/>
    </cacheField>
    <cacheField name="Permanent Date2" numFmtId="168">
      <sharedItems containsDate="1" containsMixedTypes="1" minDate="1990-06-01T00:00:00" maxDate="2015-04-02T00:00:00"/>
    </cacheField>
    <cacheField name="Cek" numFmtId="0">
      <sharedItems/>
    </cacheField>
    <cacheField name="Div Dec'22" numFmtId="0">
      <sharedItems/>
    </cacheField>
    <cacheField name="cek2" numFmtId="0">
      <sharedItems/>
    </cacheField>
    <cacheField name="Branch Dec'22" numFmtId="0">
      <sharedItems/>
    </cacheField>
    <cacheField name="cek3" numFmtId="0">
      <sharedItems/>
    </cacheField>
    <cacheField name="Data per Dec'2022" numFmtId="0">
      <sharedItems containsDate="1" containsMixedTypes="1" minDate="2022-11-01T00:00:00" maxDate="2022-11-02T00:00:00"/>
    </cacheField>
    <cacheField name="Charge Account - Dec 2022_x000a_(propose PR/PO)" numFmtId="0">
      <sharedItems/>
    </cacheField>
    <cacheField name="Org Key per Dec 2022" numFmtId="0">
      <sharedItems/>
    </cacheField>
    <cacheField name="Remarks" numFmtId="0">
      <sharedItems containsBlank="1"/>
    </cacheField>
    <cacheField name="Cek Sertifikat_x000a_02 Feb2023" numFmtId="0">
      <sharedItems/>
    </cacheField>
    <cacheField name="Liontin" numFmtId="0">
      <sharedItems containsString="0" containsBlank="1" containsNumber="1" minValue="7890869.0764119597" maxValue="7890869.0764119597"/>
    </cacheField>
    <cacheField name="PPN 11%" numFmtId="0">
      <sharedItems containsString="0" containsBlank="1" containsNumber="1" minValue="867995.59840531554" maxValue="867995.59840531554"/>
    </cacheField>
    <cacheField name="Helm" numFmtId="0">
      <sharedItems containsString="0" containsBlank="1" containsNumber="1" containsInteger="1" minValue="5000000" maxValue="5000000"/>
    </cacheField>
    <cacheField name="PPN 11%2" numFmtId="0">
      <sharedItems containsString="0" containsBlank="1" containsNumber="1" containsInteger="1" minValue="550000" maxValue="550000"/>
    </cacheField>
    <cacheField name="TOTAL" numFmtId="0">
      <sharedItems containsString="0" containsBlank="1" containsNumber="1" minValue="5550000" maxValue="8758864.6748172753"/>
    </cacheField>
    <cacheField name="Update Feb 2023" numFmtId="0">
      <sharedItems containsDate="1" containsMixedTypes="1" minDate="2022-11-01T00:00:00" maxDate="2022-11-02T00:00:00"/>
    </cacheField>
    <cacheField name="AREA/DIV FEB 2023" numFmtId="0">
      <sharedItems/>
    </cacheField>
    <cacheField name="BRANCH  FEB 2023" numFmtId="0">
      <sharedItems/>
    </cacheField>
    <cacheField name="POA FEB'23" numFmtId="0">
      <sharedItems/>
    </cacheField>
    <cacheField name="AREA DISTRIBUSI - FEB 2023" numFmtId="0">
      <sharedItems/>
    </cacheField>
    <cacheField name="Update Mar 2023" numFmtId="0">
      <sharedItems containsDate="1" containsMixedTypes="1" minDate="2022-11-01T00:00:00" maxDate="2023-03-02T00:00:00" count="79">
        <s v="Head Office"/>
        <s v="Balikpapan"/>
        <s v="Sangatta"/>
        <s v="Lati"/>
        <s v="Tarakan"/>
        <s v="Samarinda Site"/>
        <s v="Batu Hijau"/>
        <s v="CRC Balikpapan"/>
        <s v="Area TTD"/>
        <s v="Bengalon"/>
        <s v="Engineering"/>
        <s v="EMP"/>
        <s v="Tj. Redeb-Berau"/>
        <s v="MRC Balikpapan"/>
        <s v="TUE"/>
        <s v="Surabaya"/>
        <s v="Jayapura"/>
        <s v="Area South Kal"/>
        <s v="CSU Grassberg"/>
        <s v="Kuala Kencana"/>
        <s v="CSU Underground"/>
        <s v="Pontianak"/>
        <s v="BSD"/>
        <s v="SOS BSD"/>
        <s v="Rantau"/>
        <s v="Tanjung Enim"/>
        <s v="Manado"/>
        <s v="SCC West Java"/>
        <s v="Samarinda"/>
        <s v="Cirebon"/>
        <s v="Banjarmasin"/>
        <s v="Pekanbaru"/>
        <s v="Soroako"/>
        <s v="Merauke"/>
        <s v="SCC Banjarmasin"/>
        <s v="Batu Kajang"/>
        <s v="Bandung"/>
        <s v="Tanjung"/>
        <s v="Kupang"/>
        <s v="Bekasi"/>
        <s v="Martabe"/>
        <s v="SCC Balikpapan"/>
        <s v="Cement Project"/>
        <s v="Palu"/>
        <s v="Sorong"/>
        <s v="Batam"/>
        <s v="Meulaboh"/>
        <s v="Cileungsi"/>
        <s v="Tumpangpitu"/>
        <s v="SCC East Java"/>
        <s v="Kendari"/>
        <s v="SCC Makassar"/>
        <s v="Bandar Lampung"/>
        <s v="Tesso"/>
        <d v="2022-11-01T00:00:00"/>
        <s v="Bengkulu"/>
        <s v="Wetar"/>
        <s v="Batu Licin"/>
        <s v="Medan"/>
        <s v="Separi"/>
        <s v="Palembang"/>
        <s v="Denpasar"/>
        <s v="SCC North Sum"/>
        <s v="Pangkalan Bun"/>
        <s v="Muara Bungo"/>
        <s v="Mining Manado"/>
        <s v="Banda Aceh"/>
        <s v="Melak"/>
        <s v="Cilegon"/>
        <s v="Bontang"/>
        <s v="Cilacap"/>
        <s v="Mining Makassar"/>
        <s v="Area Sumatera"/>
        <s v="Padang"/>
        <d v="2023-03-01T00:00:00"/>
        <s v="Makassar"/>
        <s v="Min Gorontalo"/>
        <s v="Area East Ind."/>
        <s v="Area North Kal"/>
      </sharedItems>
    </cacheField>
    <cacheField name="LOKASI DISTRIBUSI - MAR 2023" numFmtId="0">
      <sharedItems count="17">
        <s v="HEAD OFFICE"/>
        <s v="NKAL - BALIKPAPAN"/>
        <s v="NKAL - SANGATTA"/>
        <s v="NKAL - SAMARINDA"/>
        <s v="BATU HIJAU"/>
        <s v="BALIKPAPAN - KARIANGAU"/>
        <s v="TEMBAGAPURA"/>
        <s v="JAVA - SURABAYA"/>
        <s v="EIA - MAKASAR"/>
        <s v="SKAL - BANJARMASIN"/>
        <s v="JAVA - BSD"/>
        <s v="SUMATERA - PALEMBANG"/>
        <s v="SUMATERA - PEKANBARU"/>
        <s v="EIA - SOROAKO"/>
        <s v="SKAL - BATU KAJANG"/>
        <s v="HEAD OFFICE  - CILEUNGSI"/>
        <s v="SUMATERA - MED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2">
  <r>
    <s v="SC COMP &amp; PROC"/>
    <s v="Head Office"/>
    <s v="Jabodetabek"/>
    <s v="Import Export Operation"/>
    <s v="Asmat Awaluddin"/>
    <n v="29994"/>
    <m/>
    <d v="2012-06-18T00:00:00"/>
    <d v="2014-07-01T00:00:00"/>
    <s v="8 Tahun"/>
    <x v="0"/>
    <x v="0"/>
    <s v="Male"/>
    <s v="ASMAT.AWALUDDIN@TRAKINDO.CO.ID"/>
    <s v="Rani MR/Listi Bahati"/>
    <d v="2014-07-01T00:00:00"/>
    <b v="1"/>
    <s v="SC COMP &amp; PROC"/>
    <b v="1"/>
    <s v="Head Office"/>
    <b v="1"/>
    <s v="Asmat Awaluddin"/>
    <s v="10Z0299JP"/>
    <s v="SC COMP &amp; PROC"/>
    <m/>
    <s v="OK"/>
    <m/>
    <m/>
    <m/>
    <m/>
    <m/>
    <s v="SC COMP &amp; PROC"/>
    <s v="SC COMP &amp; PROC"/>
    <s v="Head Office"/>
    <s v="Head Office"/>
    <s v="HEAD OFFICE"/>
    <x v="0"/>
    <x v="0"/>
  </r>
  <r>
    <s v="NORTHERN KAL"/>
    <s v="Balikpapan"/>
    <s v="Luar Jabodetabek"/>
    <s v="Parts Operation"/>
    <s v="Handi Wijaya"/>
    <n v="30377"/>
    <m/>
    <d v="2012-06-25T00:00:00"/>
    <d v="2014-07-01T00:00:00"/>
    <s v="8 Tahun"/>
    <x v="0"/>
    <x v="0"/>
    <s v="Male"/>
    <s v="HANDI.WIJAYA@TRAKINDO.CO.ID"/>
    <s v="Istiqamah"/>
    <d v="2014-07-01T00:00:00"/>
    <b v="1"/>
    <s v="NORTHERN KAL"/>
    <b v="1"/>
    <s v="Balikpapan"/>
    <b v="1"/>
    <s v="Handi Wijaya"/>
    <s v="10G3130HY"/>
    <s v="NORTHERN KAL"/>
    <m/>
    <s v="OK"/>
    <m/>
    <m/>
    <m/>
    <m/>
    <m/>
    <s v="NORTHERN KAL"/>
    <s v="NORTHERN KAL"/>
    <s v="Balikpapan"/>
    <s v="Balikpapan"/>
    <s v="NKAL - BALIKPAPAN"/>
    <x v="1"/>
    <x v="1"/>
  </r>
  <r>
    <s v="NORTHERN KAL"/>
    <s v="Sangatta"/>
    <s v="Luar Jabodetabek"/>
    <s v="Parts Warehouse"/>
    <s v="Muh Rais"/>
    <n v="30380"/>
    <m/>
    <d v="2012-06-25T00:00:00"/>
    <d v="2014-07-01T00:00:00"/>
    <s v="8 Tahun"/>
    <x v="0"/>
    <x v="0"/>
    <s v="Male"/>
    <s v="MUH.RAIS@TRAKINDO.CO.ID"/>
    <s v="Ade Chandra"/>
    <d v="2014-07-01T00:00:00"/>
    <b v="1"/>
    <s v="NORTHERN KAL"/>
    <b v="1"/>
    <s v="Sangatta"/>
    <b v="1"/>
    <s v="Muh Rais"/>
    <s v="10G3830HW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NORTHERN KAL"/>
    <s v="Sangatta"/>
    <s v="Luar Jabodetabek"/>
    <s v="Parts Warehouse"/>
    <s v="Haeriansyah"/>
    <n v="30382"/>
    <m/>
    <d v="2012-06-25T00:00:00"/>
    <d v="2014-07-01T00:00:00"/>
    <s v="8 Tahun"/>
    <x v="0"/>
    <x v="0"/>
    <s v="Male"/>
    <s v="HAERIANSYAH@TRAKINDO.CO.ID"/>
    <s v="Ade Chandra"/>
    <d v="2014-07-01T00:00:00"/>
    <b v="1"/>
    <s v="NORTHERN KAL"/>
    <b v="1"/>
    <s v="Sangatta"/>
    <b v="1"/>
    <s v="Haeriansyah"/>
    <s v="10G3830HW"/>
    <s v="NORTHERN KAL"/>
    <m/>
    <s v="OK"/>
    <m/>
    <m/>
    <m/>
    <m/>
    <m/>
    <s v="NORTHERN KAL"/>
    <s v="NORTHERN KAL"/>
    <s v="Sangatta"/>
    <s v="Bengalon"/>
    <s v="NKAL - BALIKPAPAN"/>
    <x v="2"/>
    <x v="2"/>
  </r>
  <r>
    <s v="NORTHERN KAL"/>
    <s v="Lati"/>
    <s v="Luar Jabodetabek"/>
    <s v="Parts Operation"/>
    <s v="Erwan Bahar"/>
    <n v="30385"/>
    <m/>
    <d v="2012-06-25T00:00:00"/>
    <d v="2014-07-01T00:00:00"/>
    <s v="8 Tahun"/>
    <x v="0"/>
    <x v="0"/>
    <s v="Male"/>
    <s v="ERWAN.BAHAR@TRAKINDO.CO.ID"/>
    <s v="Harry Soedargo"/>
    <d v="2014-07-01T00:00:00"/>
    <b v="1"/>
    <s v="NORTHERN KAL"/>
    <b v="1"/>
    <s v="Lati"/>
    <b v="1"/>
    <s v="Erwan Bahar"/>
    <s v="10G7030HY"/>
    <s v="NORTHERN KAL"/>
    <m/>
    <s v="OK"/>
    <m/>
    <m/>
    <m/>
    <m/>
    <m/>
    <s v="NORTHERN KAL"/>
    <s v="NORTHERN KAL"/>
    <s v="Lati"/>
    <s v="Lati"/>
    <s v="NKAL - BALIKPAPAN"/>
    <x v="3"/>
    <x v="1"/>
  </r>
  <r>
    <s v="NORTHERN KAL"/>
    <s v="Lati"/>
    <s v="Luar Jabodetabek"/>
    <s v="Parts Operation"/>
    <s v="Andi Irfan"/>
    <n v="30386"/>
    <m/>
    <d v="2012-06-25T00:00:00"/>
    <d v="2014-07-01T00:00:00"/>
    <s v="8 Tahun"/>
    <x v="0"/>
    <x v="0"/>
    <s v="Male"/>
    <s v="ANDI.IRFAN@TRAKINDO.CO.ID"/>
    <s v="Harry Soedargo"/>
    <d v="2014-07-01T00:00:00"/>
    <b v="1"/>
    <s v="NORTHERN KAL"/>
    <b v="1"/>
    <s v="Lati"/>
    <b v="1"/>
    <s v="Andi Irfan"/>
    <s v="10G7030HY"/>
    <s v="NORTHERN KAL"/>
    <m/>
    <s v="OK"/>
    <m/>
    <m/>
    <m/>
    <m/>
    <m/>
    <s v="NORTHERN KAL"/>
    <s v="NORTHERN KAL"/>
    <s v="Lati"/>
    <s v="Lati"/>
    <s v="NKAL - BALIKPAPAN"/>
    <x v="3"/>
    <x v="1"/>
  </r>
  <r>
    <s v="NORTHERN KAL"/>
    <s v="Sangatta"/>
    <s v="Luar Jabodetabek"/>
    <s v="Parts Warehouse"/>
    <s v="Akhmad Khair Robby"/>
    <n v="30387"/>
    <m/>
    <d v="2012-06-25T00:00:00"/>
    <d v="2014-07-01T00:00:00"/>
    <s v="8 Tahun"/>
    <x v="0"/>
    <x v="0"/>
    <s v="Male"/>
    <s v="AKHMAD.K.ROBBY@TRAKINDO.CO.ID"/>
    <s v="Ade Chandra"/>
    <d v="2014-07-01T00:00:00"/>
    <b v="1"/>
    <s v="NORTHERN KAL"/>
    <b v="1"/>
    <s v="Sangatta"/>
    <b v="1"/>
    <s v="Akhmad Khair Robby"/>
    <s v="10G3830HW"/>
    <s v="NORTHERN KAL"/>
    <m/>
    <s v="OK"/>
    <m/>
    <m/>
    <m/>
    <m/>
    <m/>
    <s v="NORTHERN KAL"/>
    <s v="NORTHERN KAL"/>
    <s v="Sangatta"/>
    <s v="Balikpapan"/>
    <s v="NKAL - BALIKPAPAN"/>
    <x v="2"/>
    <x v="2"/>
  </r>
  <r>
    <s v="NORTHERN KAL"/>
    <s v="Tarakan"/>
    <s v="Luar Jabodetabek"/>
    <s v="Parts"/>
    <s v="Salmon Tandirerung"/>
    <n v="30388"/>
    <m/>
    <d v="2012-06-25T00:00:00"/>
    <d v="2014-07-01T00:00:00"/>
    <s v="8 Tahun"/>
    <x v="0"/>
    <x v="0"/>
    <s v="Male"/>
    <s v="SALMON.TANDIRERUNG@TRAKINDO.CO.ID"/>
    <s v="Agung Prasetyo"/>
    <d v="2014-07-01T00:00:00"/>
    <b v="1"/>
    <s v="NORTHERN KAL"/>
    <b v="1"/>
    <s v="Tarakan"/>
    <b v="1"/>
    <s v="Salmon Tandirerung"/>
    <s v="10G3330HW"/>
    <s v="NORTHERN KAL"/>
    <m/>
    <s v="OK"/>
    <m/>
    <m/>
    <m/>
    <m/>
    <m/>
    <s v="NORTHERN KAL"/>
    <s v="NORTHERN KAL"/>
    <s v="Tarakan"/>
    <s v="Tarakan"/>
    <s v="NKAL - BALIKPAPAN"/>
    <x v="4"/>
    <x v="1"/>
  </r>
  <r>
    <s v="NORTHERN KAL"/>
    <s v="Balikpapan"/>
    <s v="Luar Jabodetabek"/>
    <s v="Parts Operation"/>
    <s v="Muhammad Reiza"/>
    <n v="30390"/>
    <m/>
    <d v="2012-06-25T00:00:00"/>
    <d v="2014-07-01T00:00:00"/>
    <s v="8 Tahun"/>
    <x v="0"/>
    <x v="0"/>
    <s v="Male"/>
    <s v="MUHAMMAD.REZA@TRAKINDO.CO.ID"/>
    <s v="Istiqamah"/>
    <d v="2014-07-01T00:00:00"/>
    <b v="1"/>
    <s v="NORTHERN KAL"/>
    <b v="1"/>
    <s v="Balikpapan"/>
    <b v="1"/>
    <s v="Muhammad Reiza"/>
    <s v="10G3130HY"/>
    <s v="NORTHERN KAL"/>
    <m/>
    <s v="OK"/>
    <m/>
    <m/>
    <m/>
    <m/>
    <m/>
    <s v="NORTHERN KAL"/>
    <s v="NORTHERN KAL"/>
    <s v="Balikpapan"/>
    <s v="Balikpapan"/>
    <s v="NKAL - BALIKPAPAN"/>
    <x v="1"/>
    <x v="1"/>
  </r>
  <r>
    <s v="NORTHERN KAL"/>
    <s v="Samarinda Site"/>
    <s v="Luar Jabodetabek"/>
    <s v="Service Direct"/>
    <s v="M Ardani"/>
    <n v="30974"/>
    <m/>
    <d v="2012-08-06T00:00:00"/>
    <d v="2014-08-01T00:00:00"/>
    <s v="8 Tahun"/>
    <x v="0"/>
    <x v="0"/>
    <s v="Male"/>
    <s v="MUHAMMAD.ARDANI@TRAKINDO.CO.ID"/>
    <s v="Marhamah Ernawati"/>
    <d v="2014-08-01T00:00:00"/>
    <b v="1"/>
    <s v="NORTHERN KAL"/>
    <b v="1"/>
    <s v="Samarinda Site"/>
    <b v="1"/>
    <s v="M Ardani"/>
    <s v="10G0560HA"/>
    <s v="NORTHERN KAL"/>
    <m/>
    <s v="OK"/>
    <m/>
    <m/>
    <m/>
    <m/>
    <m/>
    <s v="NORTHERN KAL"/>
    <s v="NORTHERN KAL"/>
    <s v="Samarinda Site"/>
    <s v="Samarinda Site"/>
    <s v="NKAL - BALIKPAPAN"/>
    <x v="5"/>
    <x v="3"/>
  </r>
  <r>
    <s v="BATU HIJAU"/>
    <s v="Batu Hijau"/>
    <s v="Luar Jabodetabek"/>
    <s v="Service Direct"/>
    <s v="Rusdianto"/>
    <n v="30983"/>
    <m/>
    <d v="2012-08-06T00:00:00"/>
    <d v="2014-08-01T00:00:00"/>
    <s v="8 Tahun"/>
    <x v="0"/>
    <x v="0"/>
    <s v="Male"/>
    <s v="R.RUSDIANTO@TRAKINDO.CO.ID"/>
    <s v="Uji Anisyah"/>
    <d v="2014-08-01T00:00:00"/>
    <b v="1"/>
    <s v="BATU HIJAU"/>
    <b v="1"/>
    <s v="Batu Hijau"/>
    <b v="1"/>
    <s v="Rusdianto"/>
    <s v="10R5960HA"/>
    <s v="BATU HIJAU"/>
    <m/>
    <s v="OK"/>
    <m/>
    <m/>
    <m/>
    <m/>
    <m/>
    <s v="BATU HIJAU"/>
    <s v="BATU HIJAU"/>
    <s v="Batu Hijau"/>
    <s v="Batu Hijau"/>
    <s v="BATU HIJAU"/>
    <x v="6"/>
    <x v="4"/>
  </r>
  <r>
    <s v="ENGINEERING SV"/>
    <s v="CRC Balikpapan"/>
    <s v="Luar Jabodetabek"/>
    <s v="Inspection"/>
    <s v="Hery Purwanto"/>
    <n v="30985"/>
    <m/>
    <d v="2012-08-06T00:00:00"/>
    <d v="2014-08-01T00:00:00"/>
    <s v="8 Tahun"/>
    <x v="0"/>
    <x v="0"/>
    <s v="Male"/>
    <s v="HERRY.PURWANTO@TRAKINDO.CO.ID"/>
    <s v="M Fadly"/>
    <d v="2014-08-01T00:00:00"/>
    <b v="1"/>
    <s v="ENGINEERING SV"/>
    <b v="1"/>
    <s v="CRC Balikpapan"/>
    <b v="1"/>
    <s v="Hery Purwanto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TEMBAGAPURA"/>
    <s v="Area TTD"/>
    <s v="Luar Jabodetabek"/>
    <s v="HR &amp; SS - Purchasing"/>
    <s v="Febry Angela Liang"/>
    <n v="30990"/>
    <m/>
    <d v="2012-08-01T00:00:00"/>
    <d v="2014-08-01T00:00:00"/>
    <s v="8 Tahun"/>
    <x v="0"/>
    <x v="0"/>
    <s v="Female"/>
    <s v="FEBRY.LIANG@TRAKINDO.CO.ID"/>
    <s v="Fenny Wullur"/>
    <d v="2014-08-01T00:00:00"/>
    <b v="1"/>
    <s v="TEMBAGAPURA"/>
    <b v="1"/>
    <s v="Area TTD"/>
    <b v="1"/>
    <s v="Febry Angela Liang"/>
    <s v="10C0299JP"/>
    <s v="TEMBAGAPURA"/>
    <m/>
    <s v="OK"/>
    <m/>
    <m/>
    <m/>
    <m/>
    <m/>
    <s v="TEMBAGAPURA"/>
    <s v="TEMBAGAPURA"/>
    <s v="Area TTD"/>
    <s v="HO Tembagapura"/>
    <s v="TEMBAGAPURA"/>
    <x v="8"/>
    <x v="6"/>
  </r>
  <r>
    <s v="TEMBAGAPURA"/>
    <s v="Area TTD"/>
    <s v="Luar Jabodetabek"/>
    <s v="Parts Counter"/>
    <s v="Neo Orta Negara"/>
    <n v="31341"/>
    <m/>
    <d v="2012-09-01T00:00:00"/>
    <d v="2014-09-01T00:00:00"/>
    <s v="8 Tahun"/>
    <x v="0"/>
    <x v="0"/>
    <s v="Male"/>
    <s v="NEO.O.NEGARA@TRAKINDO.CO.ID"/>
    <s v="Fenny Wullur"/>
    <d v="2014-09-01T00:00:00"/>
    <b v="1"/>
    <s v="TEMBAGAPURA"/>
    <b v="1"/>
    <s v="Area TTD"/>
    <b v="1"/>
    <s v="Neo Orta Negara"/>
    <s v="10C0230HY"/>
    <s v="TEMBAGAPURA"/>
    <m/>
    <s v="OK"/>
    <m/>
    <m/>
    <m/>
    <m/>
    <m/>
    <s v="TEMBAGAPURA"/>
    <s v="TEMBAGAPURA"/>
    <s v="Area TTD"/>
    <s v="Area TTD"/>
    <s v="TEMBAGAPURA"/>
    <x v="8"/>
    <x v="6"/>
  </r>
  <r>
    <s v="NORTHERN KAL"/>
    <s v="Bengalon"/>
    <s v="Luar Jabodetabek"/>
    <s v="Service Direct"/>
    <s v="Agung Aribowo"/>
    <n v="31797"/>
    <m/>
    <d v="2012-09-17T00:00:00"/>
    <d v="2014-10-01T00:00:00"/>
    <s v="8 Tahun"/>
    <x v="0"/>
    <x v="0"/>
    <s v="Male"/>
    <s v="AGUNG.ARIBOWO@TRAKINDO.CO.ID"/>
    <s v="Andri Setiyawan"/>
    <d v="2014-10-01T00:00:00"/>
    <b v="1"/>
    <s v="NORTHERN KAL"/>
    <b v="1"/>
    <s v="Bengalon"/>
    <b v="1"/>
    <s v="Agung Aribowo"/>
    <s v="10G6960HA"/>
    <s v="NORTHERN KAL"/>
    <m/>
    <s v="OK"/>
    <m/>
    <m/>
    <m/>
    <m/>
    <m/>
    <s v="NORTHERN KAL"/>
    <s v="NORTHERN KAL"/>
    <s v="Bengalon"/>
    <s v="Bengalon"/>
    <s v="NKAL - BALIKPAPAN"/>
    <x v="9"/>
    <x v="2"/>
  </r>
  <r>
    <s v="ENGINEERING SV"/>
    <s v="Engineering"/>
    <s v="Luar Jabodetabek"/>
    <s v="Training"/>
    <s v="Dedy Susanto"/>
    <n v="31805"/>
    <m/>
    <d v="2012-09-17T00:00:00"/>
    <d v="2014-10-01T00:00:00"/>
    <s v="8 Tahun"/>
    <x v="0"/>
    <x v="0"/>
    <s v="Male"/>
    <s v="DEDY.SUSANTO@TRAKINDO.CO.ID"/>
    <s v="M Fadly"/>
    <d v="2014-10-01T00:00:00"/>
    <b v="1"/>
    <s v="ENGINEERING SV"/>
    <b v="1"/>
    <s v="Engineering"/>
    <b v="1"/>
    <s v="Dedy Susanto"/>
    <s v="10W0399JC"/>
    <s v="ENGINEERING SV"/>
    <m/>
    <s v="OK"/>
    <m/>
    <m/>
    <m/>
    <m/>
    <m/>
    <s v="ENGINEERING SV"/>
    <s v="ENGINEERING SV"/>
    <s v="Engineering"/>
    <s v="ENG Balikpapan"/>
    <s v="ENG - BALIKPAPAN"/>
    <x v="10"/>
    <x v="5"/>
  </r>
  <r>
    <s v="ENGINEERING SV"/>
    <s v="CRC Balikpapan"/>
    <s v="Luar Jabodetabek"/>
    <s v="P - Assembly 1"/>
    <s v="Rezha Hardani"/>
    <n v="31812"/>
    <m/>
    <d v="2012-09-17T00:00:00"/>
    <d v="2014-10-01T00:00:00"/>
    <s v="8 Tahun"/>
    <x v="0"/>
    <x v="0"/>
    <s v="Male"/>
    <s v="REZHA.HARDANI@TRAKINDO.CO.ID"/>
    <s v="M Fadly"/>
    <d v="2014-10-01T00:00:00"/>
    <b v="1"/>
    <s v="ENGINEERING SV"/>
    <b v="1"/>
    <s v="CRC Balikpapan"/>
    <b v="1"/>
    <s v="Rezha Hardani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ENGINEERING SV"/>
    <s v="CRC Balikpapan"/>
    <s v="Luar Jabodetabek"/>
    <s v="Salvage"/>
    <s v="Selamat Wahyudi"/>
    <n v="31815"/>
    <m/>
    <d v="2012-09-17T00:00:00"/>
    <d v="2014-10-01T00:00:00"/>
    <s v="8 Tahun"/>
    <x v="0"/>
    <x v="0"/>
    <s v="Male"/>
    <s v="SELAMAT.WAHYUDI@TRAKINDO.CO.ID"/>
    <s v="M Fadly"/>
    <d v="2014-10-01T00:00:00"/>
    <b v="1"/>
    <s v="ENGINEERING SV"/>
    <b v="1"/>
    <s v="CRC Balikpapan"/>
    <b v="1"/>
    <s v="Selamat Wahyudi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BATU HIJAU"/>
    <s v="Batu Hijau"/>
    <s v="Luar Jabodetabek"/>
    <s v="Service Direct"/>
    <s v="Harris Prasetyo"/>
    <n v="31816"/>
    <m/>
    <d v="2012-09-17T00:00:00"/>
    <d v="2014-10-01T00:00:00"/>
    <s v="8 Tahun"/>
    <x v="0"/>
    <x v="0"/>
    <s v="Male"/>
    <s v="HARRIS.PRASETYO@TRAKINDO.CO.ID"/>
    <s v="Uji Anisyah"/>
    <d v="2014-10-01T00:00:00"/>
    <b v="1"/>
    <s v="BATU HIJAU"/>
    <b v="1"/>
    <s v="Batu Hijau"/>
    <b v="1"/>
    <s v="Harris Prasetyo"/>
    <s v="10R5960HA"/>
    <s v="BATU HIJAU"/>
    <m/>
    <s v="OK"/>
    <m/>
    <m/>
    <m/>
    <m/>
    <m/>
    <s v="BATU HIJAU"/>
    <s v="BATU HIJAU"/>
    <s v="Batu Hijau"/>
    <s v="Batu Hijau"/>
    <s v="BATU HIJAU"/>
    <x v="6"/>
    <x v="4"/>
  </r>
  <r>
    <s v="ENGINEERING SV"/>
    <s v="CRC Balikpapan"/>
    <s v="Luar Jabodetabek"/>
    <s v="Mi CRC"/>
    <s v="Gilang Hartantio"/>
    <n v="31819"/>
    <m/>
    <d v="2012-09-17T00:00:00"/>
    <d v="2014-10-01T00:00:00"/>
    <s v="8 Tahun"/>
    <x v="0"/>
    <x v="0"/>
    <s v="Male"/>
    <s v="GILANG.HARTANTIO@TRAKINDO.CO.ID"/>
    <s v="M Fadly"/>
    <d v="2014-10-01T00:00:00"/>
    <b v="1"/>
    <s v="ENGINEERING SV"/>
    <b v="1"/>
    <s v="CRC Balikpapan"/>
    <b v="1"/>
    <s v="Gilang Hartantio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MINING CS"/>
    <s v="EMP"/>
    <s v="Luar Jabodetabek"/>
    <s v="Event Planner"/>
    <s v="Muhammad Nasrun"/>
    <n v="31820"/>
    <m/>
    <d v="2012-09-17T00:00:00"/>
    <d v="2014-10-01T00:00:00"/>
    <s v="8 Tahun"/>
    <x v="0"/>
    <x v="0"/>
    <s v="Male"/>
    <s v="MUHAMMAD.NASRUN@TRAKINDO.CO.ID"/>
    <s v="Heni M"/>
    <d v="2014-10-01T00:00:00"/>
    <b v="1"/>
    <s v="MINING CS"/>
    <b v="1"/>
    <s v="EMP"/>
    <b v="1"/>
    <s v="Muhammad Nasrun"/>
    <s v="10G8560HG"/>
    <s v="MINING CS"/>
    <m/>
    <s v="OK"/>
    <m/>
    <m/>
    <m/>
    <m/>
    <m/>
    <s v="MINING CS"/>
    <s v="MINING CS"/>
    <s v="EMP"/>
    <s v="EMP"/>
    <s v="EMP - BALIKPAPAN"/>
    <x v="11"/>
    <x v="5"/>
  </r>
  <r>
    <s v="BATU HIJAU"/>
    <s v="Batu Hijau"/>
    <s v="Luar Jabodetabek"/>
    <s v="Service Direct"/>
    <s v="Maroba Jatua Sinaga"/>
    <n v="31821"/>
    <m/>
    <d v="2012-09-17T00:00:00"/>
    <d v="2014-10-01T00:00:00"/>
    <s v="8 Tahun"/>
    <x v="0"/>
    <x v="0"/>
    <s v="Male"/>
    <s v="MAROBAJATUA.SINAGA@TRAKINDO.CO.ID"/>
    <s v="Uji Anisyah"/>
    <d v="2014-10-01T00:00:00"/>
    <b v="1"/>
    <s v="BATU HIJAU"/>
    <b v="1"/>
    <s v="Batu Hijau"/>
    <b v="1"/>
    <s v="Maroba Jatua Sinaga"/>
    <s v="10R5960HA"/>
    <s v="BATU HIJAU"/>
    <m/>
    <s v="OK"/>
    <m/>
    <m/>
    <m/>
    <m/>
    <m/>
    <s v="BATU HIJAU"/>
    <s v="BATU HIJAU"/>
    <s v="Batu Hijau"/>
    <s v="Batu Hijau"/>
    <s v="BATU HIJAU"/>
    <x v="6"/>
    <x v="4"/>
  </r>
  <r>
    <s v="ENGINEERING SV"/>
    <s v="CRC Balikpapan"/>
    <s v="Luar Jabodetabek"/>
    <s v="Small Engine Assembly"/>
    <s v="Sasminto"/>
    <n v="32139"/>
    <m/>
    <d v="2012-11-05T00:00:00"/>
    <d v="2014-11-01T00:00:00"/>
    <s v="8 Tahun"/>
    <x v="0"/>
    <x v="0"/>
    <s v="Male"/>
    <s v="S.SASMINTO@TRAKINDO.CO.ID"/>
    <s v="M Fadly"/>
    <d v="2014-11-01T00:00:00"/>
    <b v="1"/>
    <s v="ENGINEERING SV"/>
    <b v="1"/>
    <s v="CRC Balikpapan"/>
    <b v="1"/>
    <s v="Sasminto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ENGINEERING SV"/>
    <s v="CRC Balikpapan"/>
    <s v="Luar Jabodetabek"/>
    <s v="Small Engine Assembly"/>
    <s v="Nova Sanjaya"/>
    <n v="32140"/>
    <m/>
    <d v="2012-11-05T00:00:00"/>
    <d v="2014-11-01T00:00:00"/>
    <s v="8 Tahun"/>
    <x v="0"/>
    <x v="0"/>
    <s v="Male"/>
    <s v="NOVA.SANJAYA@TRAKINDO.CO.ID"/>
    <s v="M Fadly"/>
    <d v="2014-11-01T00:00:00"/>
    <b v="1"/>
    <s v="MINING CS"/>
    <b v="0"/>
    <s v="EMP"/>
    <b v="0"/>
    <s v="Nova Sanjaya"/>
    <s v="10G8560HA"/>
    <s v="MINING CS"/>
    <s v="Move to EMP"/>
    <s v="OK"/>
    <m/>
    <m/>
    <m/>
    <m/>
    <m/>
    <s v="MINING CS"/>
    <s v="MINING CS"/>
    <s v="EMP"/>
    <s v="EMP"/>
    <s v="EMP - BALIKPAPAN"/>
    <x v="11"/>
    <x v="5"/>
  </r>
  <r>
    <s v="BATU HIJAU"/>
    <s v="Batu Hijau"/>
    <s v="Luar Jabodetabek"/>
    <s v="Service Direct"/>
    <s v="Catur Wijayanto"/>
    <n v="32141"/>
    <m/>
    <d v="2012-11-05T00:00:00"/>
    <d v="2014-11-01T00:00:00"/>
    <s v="8 Tahun"/>
    <x v="0"/>
    <x v="0"/>
    <s v="Male"/>
    <s v="CATUR.WIJAYANTO@TRAKINDO.CO.ID"/>
    <s v="Uji Anisyah"/>
    <d v="2014-11-01T00:00:00"/>
    <b v="1"/>
    <s v="BATU HIJAU"/>
    <b v="1"/>
    <s v="Batu Hijau"/>
    <b v="1"/>
    <s v="Catur Wijayanto"/>
    <s v="10G5660HA"/>
    <s v="NORTHERN KAL"/>
    <s v="Move to NKAL"/>
    <s v="OK"/>
    <m/>
    <m/>
    <m/>
    <m/>
    <m/>
    <s v="NORTHERN KAL"/>
    <s v="NORTHERN KAL"/>
    <s v="Tj. Redeb-Berau"/>
    <s v="Tj. Redeb-Berau"/>
    <s v="NKAL - BALIKPAPAN"/>
    <x v="12"/>
    <x v="1"/>
  </r>
  <r>
    <s v="BATU HIJAU"/>
    <s v="Batu Hijau"/>
    <s v="Luar Jabodetabek"/>
    <s v="Service Direct"/>
    <s v="Eko Tirto Sucahyo"/>
    <n v="32144"/>
    <m/>
    <d v="2012-11-05T00:00:00"/>
    <d v="2014-11-01T00:00:00"/>
    <s v="8 Tahun"/>
    <x v="0"/>
    <x v="0"/>
    <s v="Male"/>
    <s v="EKO.T.SUCAHYO@TRAKINDO.CO.ID"/>
    <s v="Uji Anisyah"/>
    <d v="2014-11-01T00:00:00"/>
    <b v="1"/>
    <s v="BATU HIJAU"/>
    <b v="1"/>
    <s v="Batu Hijau"/>
    <b v="1"/>
    <s v="Eko Tirto Sucahyo"/>
    <s v="10R5960HA"/>
    <s v="BATU HIJAU"/>
    <m/>
    <s v="OK"/>
    <m/>
    <m/>
    <m/>
    <m/>
    <m/>
    <s v="BATU HIJAU"/>
    <s v="BATU HIJAU"/>
    <s v="Batu Hijau"/>
    <s v="Batu Hijau"/>
    <s v="BATU HIJAU"/>
    <x v="6"/>
    <x v="4"/>
  </r>
  <r>
    <s v="ENGINEERING SV"/>
    <s v="CRC Balikpapan"/>
    <s v="Luar Jabodetabek"/>
    <s v="Event Planner"/>
    <s v="Ary Suherman"/>
    <n v="32145"/>
    <m/>
    <d v="2012-11-05T00:00:00"/>
    <d v="2014-11-01T00:00:00"/>
    <s v="8 Tahun"/>
    <x v="0"/>
    <x v="0"/>
    <s v="Male"/>
    <s v="ARY.SUHERMAN@TRAKINDO.CO.ID"/>
    <s v="M Fadly"/>
    <d v="2014-11-01T00:00:00"/>
    <b v="1"/>
    <s v="ENGINEERING SV"/>
    <b v="1"/>
    <s v="CRC Balikpapan"/>
    <b v="1"/>
    <s v="Ary Suherman"/>
    <s v="10W5760HG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BATU HIJAU"/>
    <s v="Batu Hijau"/>
    <s v="Luar Jabodetabek"/>
    <s v="Service Direct"/>
    <s v="Apriliansyah"/>
    <n v="32146"/>
    <m/>
    <d v="2012-11-05T00:00:00"/>
    <d v="2014-11-01T00:00:00"/>
    <s v="8 Tahun"/>
    <x v="0"/>
    <x v="0"/>
    <s v="Male"/>
    <s v="A.APRILIANSYAH@TRAKINDO.CO.ID"/>
    <s v="Uji Anisyah"/>
    <d v="2014-11-01T00:00:00"/>
    <b v="1"/>
    <s v="BATU HIJAU"/>
    <b v="1"/>
    <s v="Batu Hijau"/>
    <b v="1"/>
    <s v="Apriliansyah"/>
    <s v="10R5960HA"/>
    <s v="BATU HIJAU"/>
    <m/>
    <s v="OK"/>
    <m/>
    <m/>
    <m/>
    <m/>
    <m/>
    <s v="NORTHERN KAL"/>
    <s v="NORTHERN KAL"/>
    <s v="Tj. Redeb-Berau"/>
    <s v="Batu Hijau"/>
    <s v="BATU HIJAU"/>
    <x v="12"/>
    <x v="1"/>
  </r>
  <r>
    <s v="ENGINEERING SV"/>
    <s v="CRC Balikpapan"/>
    <s v="Luar Jabodetabek"/>
    <s v="Powertrain - Service Account"/>
    <s v="Teddy Karunia Wijaya"/>
    <n v="32148"/>
    <m/>
    <d v="2012-11-05T00:00:00"/>
    <d v="2014-11-01T00:00:00"/>
    <s v="8 Tahun"/>
    <x v="0"/>
    <x v="0"/>
    <s v="Male"/>
    <s v="TEDDY.WIJAYA@TRAKINDO.CO.ID"/>
    <s v="M Fadly"/>
    <d v="2014-11-01T00:00:00"/>
    <b v="1"/>
    <s v="ENGINEERING SV"/>
    <b v="1"/>
    <s v="CRC Balikpapan"/>
    <b v="1"/>
    <s v="Teddy Karunia Wijaya"/>
    <s v="10W5760HG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TEMBAGAPURA"/>
    <s v="Area TTD"/>
    <s v="Luar Jabodetabek"/>
    <s v="HR &amp; SS - Purchasing"/>
    <s v="Getruida Bellatrix"/>
    <n v="32674"/>
    <m/>
    <d v="2013-01-10T00:00:00"/>
    <d v="2015-01-01T00:00:00"/>
    <s v="8 Tahun"/>
    <x v="0"/>
    <x v="0"/>
    <s v="Female"/>
    <s v="GETRUIDA.BELLATRIX@TRAKINDO.CO.ID"/>
    <s v="Fenny Wullur"/>
    <d v="2015-01-01T00:00:00"/>
    <b v="1"/>
    <s v="TEMBAGAPURA"/>
    <b v="1"/>
    <s v="Area TTD"/>
    <b v="1"/>
    <s v="Getruida Bellatrix"/>
    <s v="10C0299JP"/>
    <s v="TEMBAGAPURA"/>
    <m/>
    <s v="OK"/>
    <m/>
    <m/>
    <m/>
    <m/>
    <m/>
    <s v="TEMBAGAPURA"/>
    <s v="TEMBAGAPURA"/>
    <s v="Area TTD"/>
    <s v="HO Tembagapura"/>
    <s v="TEMBAGAPURA"/>
    <x v="8"/>
    <x v="6"/>
  </r>
  <r>
    <s v="TEMBAGAPURA"/>
    <s v="Area TTD"/>
    <s v="Luar Jabodetabek"/>
    <s v="IT - Technician"/>
    <s v="Supriadi"/>
    <n v="33199"/>
    <m/>
    <d v="2013-04-01T00:00:00"/>
    <d v="2015-04-01T00:00:00"/>
    <s v="8 Tahun"/>
    <x v="0"/>
    <x v="0"/>
    <s v="Male"/>
    <s v="S.SUPRIADI@TRAKINDO.CO.ID"/>
    <s v="Fenny Wullur"/>
    <d v="2015-04-01T00:00:00"/>
    <b v="1"/>
    <s v="TEMBAGAPURA"/>
    <b v="1"/>
    <s v="Area TTD"/>
    <b v="1"/>
    <s v="Supriadi"/>
    <s v="10C0299KD"/>
    <s v="TEMBAGAPURA"/>
    <m/>
    <s v="OK"/>
    <m/>
    <m/>
    <m/>
    <m/>
    <m/>
    <s v="TEMBAGAPURA"/>
    <s v="TEMBAGAPURA"/>
    <s v="Area TTD"/>
    <s v="Area TTD"/>
    <s v="TEMBAGAPURA"/>
    <x v="8"/>
    <x v="6"/>
  </r>
  <r>
    <s v="NORTHERN KAL"/>
    <s v="Sangatta"/>
    <s v="Luar Jabodetabek"/>
    <s v="Service Account"/>
    <s v="Wigiyanti"/>
    <n v="33667"/>
    <m/>
    <d v="2013-06-01T00:00:00"/>
    <d v="2014-06-01T00:00:00"/>
    <s v="8 Tahun"/>
    <x v="0"/>
    <x v="0"/>
    <s v="Female"/>
    <s v="WIGI.YANTI@TRAKINDO.CO.ID"/>
    <s v="Ade Chandra"/>
    <d v="2014-06-01T00:00:00"/>
    <b v="1"/>
    <s v="NORTHERN KAL"/>
    <b v="1"/>
    <s v="Sangatta"/>
    <b v="1"/>
    <s v="Wigiyanti"/>
    <s v="10G3860HG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NORTHERN KAL"/>
    <s v="Sangatta"/>
    <s v="Luar Jabodetabek"/>
    <s v="Parts Warehouse"/>
    <s v="Muhammadong"/>
    <n v="33946"/>
    <m/>
    <d v="2013-07-01T00:00:00"/>
    <d v="2014-07-01T00:00:00"/>
    <s v="8 Tahun"/>
    <x v="0"/>
    <x v="0"/>
    <s v="Male"/>
    <s v="M.MUHAMMADONG@TRAKINDO.CO.ID"/>
    <s v="Ade Chandra"/>
    <d v="2014-07-01T00:00:00"/>
    <b v="1"/>
    <s v="NORTHERN KAL"/>
    <b v="1"/>
    <s v="Sangatta"/>
    <b v="1"/>
    <s v="Muhammadong"/>
    <s v="10G3830HW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ENGINEERING SV"/>
    <s v="MRC Balikpapan"/>
    <s v="Luar Jabodetabek"/>
    <s v="Service Field"/>
    <s v="Kholel Mubarok"/>
    <n v="33952"/>
    <m/>
    <d v="2013-06-17T00:00:00"/>
    <d v="2015-01-01T00:00:00"/>
    <s v="8 Tahun"/>
    <x v="0"/>
    <x v="0"/>
    <s v="Male"/>
    <s v="KHOLEL.MUBAROK@TRAKINDO.CO.ID"/>
    <s v="Heni M"/>
    <d v="2015-01-01T00:00:00"/>
    <b v="1"/>
    <s v="ENGINEERING SV"/>
    <b v="1"/>
    <s v="MRC Balikpapan"/>
    <b v="1"/>
    <s v="Kholel Mubarok"/>
    <s v="10W5860HA"/>
    <s v="ENGINEERING SV"/>
    <m/>
    <s v="OK"/>
    <m/>
    <m/>
    <m/>
    <m/>
    <m/>
    <s v="ENGINEERING SV"/>
    <s v="ENGINEERING SV"/>
    <s v="MRC Balikpapan"/>
    <s v="MRC Balikpapan"/>
    <s v="ENG - BALIKPAPAN"/>
    <x v="13"/>
    <x v="5"/>
  </r>
  <r>
    <s v="ENGINEERING SV"/>
    <s v="TUE"/>
    <s v="Luar Jabodetabek"/>
    <s v="Logistic"/>
    <s v="Agung Sidayu Arief"/>
    <n v="33954"/>
    <m/>
    <d v="2013-07-01T00:00:00"/>
    <d v="2015-01-01T00:00:00"/>
    <s v="8 Tahun"/>
    <x v="0"/>
    <x v="0"/>
    <s v="Male"/>
    <s v="AGUNG.S.ARIEF@TRAKINDO.CO.ID"/>
    <s v="Heni M"/>
    <d v="2015-01-01T00:00:00"/>
    <b v="1"/>
    <s v="ENGINEERING SV"/>
    <b v="1"/>
    <s v="TUE"/>
    <b v="1"/>
    <s v="Agung Sidayu Arief"/>
    <s v="10W0460TE"/>
    <s v="ENGINEERING SV"/>
    <m/>
    <s v="OK"/>
    <m/>
    <m/>
    <m/>
    <m/>
    <m/>
    <s v="ENGINEERING SV"/>
    <s v="ENGINEERING SV"/>
    <s v="TUE"/>
    <s v="MRC Balikpapan"/>
    <s v="ENG - BALIKPAPAN"/>
    <x v="14"/>
    <x v="5"/>
  </r>
  <r>
    <s v="NORTHERN KAL"/>
    <s v="Sangatta"/>
    <s v="Luar Jabodetabek"/>
    <s v="Parts Warehouse"/>
    <s v="Firdaus"/>
    <n v="33956"/>
    <m/>
    <d v="2013-07-01T00:00:00"/>
    <d v="2014-07-01T00:00:00"/>
    <s v="8 Tahun"/>
    <x v="0"/>
    <x v="0"/>
    <s v="Male"/>
    <s v="F.FIRDAUS@TRAKINDO.CO.ID"/>
    <s v="Ade Chandra"/>
    <d v="2014-07-01T00:00:00"/>
    <b v="1"/>
    <s v="NORTHERN KAL"/>
    <b v="1"/>
    <s v="Sangatta"/>
    <b v="1"/>
    <s v="Firdaus"/>
    <s v="10G3830HW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JAVA"/>
    <s v="Surabaya"/>
    <s v="Luar Jabodetabek"/>
    <s v="Parts Counter"/>
    <s v="Andi Darmawan"/>
    <n v="33994"/>
    <m/>
    <d v="2013-07-01T00:00:00"/>
    <d v="2014-07-01T00:00:00"/>
    <s v="8 Tahun"/>
    <x v="0"/>
    <x v="0"/>
    <s v="Male"/>
    <s v="ANDI.DARMAWAN@TRAKINDO.CO.ID"/>
    <s v="Muh. Dipo Alam"/>
    <d v="2014-07-01T00:00:00"/>
    <b v="1"/>
    <s v="JAVA"/>
    <b v="1"/>
    <s v="Surabaya"/>
    <b v="1"/>
    <s v="Andi Darmawan"/>
    <s v="10A0730HY"/>
    <s v="JAVA"/>
    <m/>
    <s v="OK"/>
    <m/>
    <m/>
    <m/>
    <m/>
    <m/>
    <s v="JAVA"/>
    <s v="JAVA"/>
    <s v="Surabaya"/>
    <s v="Surabaya"/>
    <s v="JAVA - SURABAYA"/>
    <x v="15"/>
    <x v="7"/>
  </r>
  <r>
    <s v="ENGINEERING SV"/>
    <s v="CRC Balikpapan"/>
    <s v="Luar Jabodetabek"/>
    <s v="Parts Warehouse"/>
    <s v="Fiki Johan"/>
    <n v="33997"/>
    <m/>
    <d v="2013-07-01T00:00:00"/>
    <d v="2014-07-01T00:00:00"/>
    <s v="8 Tahun"/>
    <x v="0"/>
    <x v="0"/>
    <s v="Male"/>
    <s v="FIKI.JOHAN@TRAKINDO.CO.ID"/>
    <s v="M Fadly"/>
    <d v="2014-07-01T00:00:00"/>
    <b v="1"/>
    <s v="ENGINEERING SV"/>
    <b v="1"/>
    <s v="CRC Balikpapan"/>
    <b v="1"/>
    <s v="Fiki Johan"/>
    <s v="10W5730HW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JAVA"/>
    <s v="Surabaya"/>
    <s v="Luar Jabodetabek"/>
    <s v="Parts Warehouse &amp; Distribution"/>
    <s v="Nur Rohman"/>
    <n v="34003"/>
    <m/>
    <d v="2013-07-01T00:00:00"/>
    <d v="2014-07-01T00:00:00"/>
    <s v="8 Tahun"/>
    <x v="0"/>
    <x v="0"/>
    <s v="Male"/>
    <s v="NU.ROHMAN@TRAKINDO.CO.ID"/>
    <s v="Muh. Dipo Alam"/>
    <d v="2014-07-01T00:00:00"/>
    <b v="1"/>
    <s v="JAVA"/>
    <b v="1"/>
    <s v="Surabaya"/>
    <b v="1"/>
    <s v="Nur Rohman"/>
    <s v="10A0730HW"/>
    <s v="JAVA"/>
    <m/>
    <s v="OK"/>
    <m/>
    <m/>
    <m/>
    <m/>
    <m/>
    <s v="JAVA"/>
    <s v="JAVA"/>
    <s v="Surabaya"/>
    <s v="Surabaya"/>
    <s v="JAVA - SURABAYA"/>
    <x v="15"/>
    <x v="7"/>
  </r>
  <r>
    <s v="EAST INDONESIA"/>
    <s v="Jayapura"/>
    <s v="Luar Jabodetabek"/>
    <s v="Service Direct"/>
    <s v="Nur Arifin"/>
    <n v="34016"/>
    <m/>
    <d v="2013-07-01T00:00:00"/>
    <d v="2014-07-01T00:00:00"/>
    <s v="8 Tahun"/>
    <x v="0"/>
    <x v="0"/>
    <s v="Male"/>
    <s v="NUR.ARIFIN@TRAKINDO.CO.ID"/>
    <s v="Edwin Johan Rombon"/>
    <d v="2014-07-01T00:00:00"/>
    <b v="1"/>
    <s v="EAST INDONESIA"/>
    <b v="1"/>
    <s v="Jayapura"/>
    <b v="1"/>
    <s v="Nur Arifin"/>
    <s v="10B4660HA"/>
    <s v="EAST INDONESIA"/>
    <m/>
    <s v="OK"/>
    <m/>
    <m/>
    <m/>
    <m/>
    <m/>
    <s v="EAST INDONESIA"/>
    <s v="EAST INDONESIA"/>
    <s v="Jayapura"/>
    <s v="Jayapura"/>
    <s v="EAST INDONESIA"/>
    <x v="16"/>
    <x v="8"/>
  </r>
  <r>
    <s v="NORTHERN KAL"/>
    <s v="Sangatta"/>
    <s v="Luar Jabodetabek"/>
    <s v="Parts Warehouse"/>
    <s v="M. Dzirotul Ikhsan"/>
    <n v="34226"/>
    <m/>
    <d v="2013-08-01T00:00:00"/>
    <d v="2014-08-01T00:00:00"/>
    <s v="8 Tahun"/>
    <x v="0"/>
    <x v="0"/>
    <s v="Male"/>
    <s v="M.D.I.FAIZIN@TRAKINDO.CO.ID"/>
    <s v="Ade Chandra"/>
    <d v="2014-08-01T00:00:00"/>
    <b v="1"/>
    <s v="NORTHERN KAL"/>
    <b v="1"/>
    <s v="Sangatta"/>
    <b v="1"/>
    <s v="M. Dzirotul Ikhsan"/>
    <s v="10G3830HW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NORTHERN KAL"/>
    <s v="Sangatta"/>
    <s v="Luar Jabodetabek"/>
    <s v="Parts Warehouse"/>
    <s v="Mochamad Ismail Murod"/>
    <n v="34227"/>
    <m/>
    <d v="2013-08-01T00:00:00"/>
    <d v="2014-08-01T00:00:00"/>
    <s v="8 Tahun"/>
    <x v="0"/>
    <x v="0"/>
    <s v="Male"/>
    <s v="MOCHAMAD.MUROD@TRAKINDO.CO.ID"/>
    <s v="Ade Chandra"/>
    <d v="2014-08-01T00:00:00"/>
    <b v="1"/>
    <s v="NORTHERN KAL"/>
    <b v="1"/>
    <s v="Sangatta"/>
    <b v="1"/>
    <s v="Mochamad Ismail Murod"/>
    <s v="10G3830HW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NORTHERN KAL"/>
    <s v="Sangatta"/>
    <s v="Luar Jabodetabek"/>
    <s v="Parts Operation"/>
    <s v="Sopiani"/>
    <n v="34235"/>
    <m/>
    <d v="2013-08-01T00:00:00"/>
    <d v="2014-08-01T00:00:00"/>
    <s v="8 Tahun"/>
    <x v="0"/>
    <x v="0"/>
    <s v="Male"/>
    <s v="SOPIANI@TRAKINDO.CO.ID"/>
    <s v="Ade Chandra"/>
    <d v="2014-08-01T00:00:00"/>
    <b v="1"/>
    <s v="NORTHERN KAL"/>
    <b v="1"/>
    <s v="Sangatta"/>
    <b v="1"/>
    <s v="Sopiani"/>
    <s v="10G3830HY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NORTHERN KAL"/>
    <s v="Sangatta"/>
    <s v="Luar Jabodetabek"/>
    <s v="Parts Operation"/>
    <s v="Agus Yardi"/>
    <n v="34239"/>
    <m/>
    <d v="2013-08-01T00:00:00"/>
    <d v="2014-08-01T00:00:00"/>
    <s v="8 Tahun"/>
    <x v="0"/>
    <x v="0"/>
    <s v="Male"/>
    <s v="AGUS.YARDI@TRAKINDO.CO.ID"/>
    <s v="Ade Chandra"/>
    <d v="2014-08-01T00:00:00"/>
    <b v="1"/>
    <s v="NORTHERN KAL"/>
    <b v="1"/>
    <s v="Sangatta"/>
    <b v="1"/>
    <s v="Agus Yardi"/>
    <s v="10G3830HY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TEMBAGAPURA"/>
    <s v="Area TTD"/>
    <s v="Luar Jabodetabek"/>
    <s v="SOS Lab - Non Oil"/>
    <s v="Emi Nace M Tanawani"/>
    <n v="34341"/>
    <m/>
    <d v="2013-08-01T00:00:00"/>
    <d v="2014-08-01T00:00:00"/>
    <s v="8 Tahun"/>
    <x v="0"/>
    <x v="0"/>
    <s v="Female"/>
    <s v="EMI.TANAWANI@TRAKINDO.CO.ID"/>
    <s v="Fenny Wullur"/>
    <d v="2014-08-01T00:00:00"/>
    <b v="1"/>
    <s v="TEMBAGAPURA"/>
    <b v="1"/>
    <s v="Area TTD"/>
    <b v="1"/>
    <s v="Emi Nace M Tanawani"/>
    <s v="10C0260HF"/>
    <s v="TEMBAGAPURA"/>
    <m/>
    <s v="OK"/>
    <m/>
    <m/>
    <m/>
    <m/>
    <m/>
    <s v="TEMBAGAPURA"/>
    <s v="TEMBAGAPURA"/>
    <s v="Area TTD"/>
    <s v="Kuala Kencana"/>
    <s v="TEMBAGAPURA"/>
    <x v="8"/>
    <x v="6"/>
  </r>
  <r>
    <s v="SOUTHERN KAL"/>
    <s v="Rantau"/>
    <s v="Luar Jabodetabek"/>
    <s v="Machine Sales Reps"/>
    <s v="Sandra Aditya Rachman"/>
    <n v="34477"/>
    <m/>
    <d v="2013-09-02T00:00:00"/>
    <d v="2014-05-01T00:00:00"/>
    <s v="8 Tahun"/>
    <x v="0"/>
    <x v="0"/>
    <s v="Male"/>
    <s v="SANDRA.RACHMAN@TRAKINDO.CO.ID"/>
    <s v="Henny Sofiana"/>
    <d v="2014-05-01T00:00:00"/>
    <b v="1"/>
    <s v="SOUTHERN KAL"/>
    <b v="1"/>
    <s v="Rantau"/>
    <b v="1"/>
    <s v="Sandra Aditya Rachman"/>
    <s v="10H8610FZ"/>
    <s v="SOUTHERN KAL"/>
    <m/>
    <s v="OK"/>
    <m/>
    <m/>
    <m/>
    <m/>
    <m/>
    <s v="SOUTHERN KAL"/>
    <s v="SOUTHERN KAL"/>
    <s v="Area South Kal"/>
    <s v="Rantau"/>
    <s v="SKAL - BANJARMASIN"/>
    <x v="17"/>
    <x v="9"/>
  </r>
  <r>
    <s v="TEMBAGAPURA"/>
    <s v="CSU Grassberg"/>
    <s v="Luar Jabodetabek"/>
    <s v="Service Direct"/>
    <s v="Akbar Amir"/>
    <n v="34583"/>
    <m/>
    <d v="2013-09-01T00:00:00"/>
    <d v="2014-09-01T00:00:00"/>
    <s v="8 Tahun"/>
    <x v="0"/>
    <x v="0"/>
    <s v="Male"/>
    <s v="AKBAR.AMIR@TRAKINDO.CO.ID"/>
    <s v="Andreas Novianto"/>
    <d v="2014-09-01T00:00:00"/>
    <b v="1"/>
    <s v="TEMBAGAPURA"/>
    <b v="1"/>
    <s v="CSU Grassberg"/>
    <b v="1"/>
    <s v="Akbar Amir"/>
    <s v="10C0360HA"/>
    <s v="TEMBAGAPURA"/>
    <m/>
    <s v="OK"/>
    <m/>
    <m/>
    <m/>
    <m/>
    <m/>
    <s v="TEMBAGAPURA"/>
    <s v="TEMBAGAPURA"/>
    <s v="CSU Grassberg"/>
    <s v="CSU Grassberg"/>
    <s v="TEMBAGAPURA"/>
    <x v="18"/>
    <x v="6"/>
  </r>
  <r>
    <s v="TEMBAGAPURA"/>
    <s v="Kuala Kencana"/>
    <s v="Luar Jabodetabek"/>
    <s v="Service Direct"/>
    <s v="Andi Muhammad Ilham"/>
    <n v="34584"/>
    <m/>
    <d v="2013-09-01T00:00:00"/>
    <d v="2014-09-01T00:00:00"/>
    <s v="8 Tahun"/>
    <x v="0"/>
    <x v="0"/>
    <s v="Male"/>
    <s v="ANDI.M.ILHAM@TRAKINDO.CO.ID"/>
    <s v="Fenny Wullur"/>
    <d v="2014-09-01T00:00:00"/>
    <b v="1"/>
    <s v="TEMBAGAPURA"/>
    <b v="1"/>
    <s v="Kuala Kencana"/>
    <b v="1"/>
    <s v="Andi Muhammad Ilham"/>
    <s v="10C5060HA"/>
    <s v="TEMBAGAPURA"/>
    <m/>
    <s v="OK"/>
    <m/>
    <m/>
    <m/>
    <m/>
    <m/>
    <s v="TEMBAGAPURA"/>
    <s v="TEMBAGAPURA"/>
    <s v="Kuala Kencana"/>
    <s v="Kuala Kencana"/>
    <s v="TEMBAGAPURA"/>
    <x v="19"/>
    <x v="6"/>
  </r>
  <r>
    <s v="TEMBAGAPURA"/>
    <s v="CSU Underground"/>
    <s v="Luar Jabodetabek"/>
    <s v="Service Direct"/>
    <s v="Andri"/>
    <n v="34586"/>
    <m/>
    <d v="2013-09-01T00:00:00"/>
    <d v="2014-09-01T00:00:00"/>
    <s v="8 Tahun"/>
    <x v="0"/>
    <x v="0"/>
    <s v="Male"/>
    <s v="A.ANDRI@TRAKINDO.CO.ID"/>
    <s v="Andreas Novianto"/>
    <d v="2014-09-01T00:00:00"/>
    <b v="1"/>
    <s v="TEMBAGAPURA"/>
    <b v="1"/>
    <s v="CSU Underground"/>
    <b v="1"/>
    <s v="Andri"/>
    <s v="10C6060HA"/>
    <s v="TEMBAGAPURA"/>
    <m/>
    <s v="OK"/>
    <m/>
    <m/>
    <m/>
    <m/>
    <m/>
    <s v="TEMBAGAPURA"/>
    <s v="TEMBAGAPURA"/>
    <s v="CSU Underground"/>
    <s v="CSU Underground"/>
    <s v="TEMBAGAPURA"/>
    <x v="20"/>
    <x v="6"/>
  </r>
  <r>
    <s v="TEMBAGAPURA"/>
    <s v="CSU Grassberg"/>
    <s v="Luar Jabodetabek"/>
    <s v="Service Direct"/>
    <s v="Bagus Cahyo Ariyanto"/>
    <n v="34588"/>
    <m/>
    <d v="2013-09-01T00:00:00"/>
    <d v="2014-09-01T00:00:00"/>
    <s v="8 Tahun"/>
    <x v="0"/>
    <x v="0"/>
    <s v="Male"/>
    <s v="BAGUS.C.ARIANTO@TRAKINDO.CO.ID"/>
    <s v="Andreas Novianto"/>
    <d v="2014-09-01T00:00:00"/>
    <b v="1"/>
    <s v="TEMBAGAPURA"/>
    <b v="1"/>
    <s v="CSU Grassberg"/>
    <b v="1"/>
    <s v="Bagus Cahyo Ariyanto"/>
    <s v="10C0360HA"/>
    <s v="TEMBAGAPURA"/>
    <m/>
    <s v="OK"/>
    <m/>
    <m/>
    <m/>
    <m/>
    <m/>
    <s v="TEMBAGAPURA"/>
    <s v="TEMBAGAPURA"/>
    <s v="CSU Grassberg"/>
    <s v="CSU Grassberg"/>
    <s v="TEMBAGAPURA"/>
    <x v="18"/>
    <x v="6"/>
  </r>
  <r>
    <s v="TEMBAGAPURA"/>
    <s v="CSU Underground"/>
    <s v="Luar Jabodetabek"/>
    <s v="Service Direct"/>
    <s v="Brian P Embulaba"/>
    <n v="34590"/>
    <m/>
    <d v="2013-09-01T00:00:00"/>
    <d v="2014-09-01T00:00:00"/>
    <s v="8 Tahun"/>
    <x v="0"/>
    <x v="0"/>
    <s v="Male"/>
    <s v="BRIAN.P.EMBULABA@TRAKINDO.CO.ID"/>
    <s v="Andreas Novianto"/>
    <d v="2014-09-01T00:00:00"/>
    <b v="1"/>
    <s v="TEMBAGAPURA"/>
    <b v="1"/>
    <s v="CSU Underground"/>
    <b v="1"/>
    <s v="Brian P Embulaba"/>
    <s v="10C6060HA"/>
    <s v="TEMBAGAPURA"/>
    <m/>
    <s v="OK"/>
    <m/>
    <m/>
    <m/>
    <m/>
    <m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Hendrikus Welerubun"/>
    <n v="34592"/>
    <m/>
    <d v="2013-09-01T00:00:00"/>
    <d v="2014-09-01T00:00:00"/>
    <s v="8 Tahun"/>
    <x v="0"/>
    <x v="0"/>
    <s v="Male"/>
    <s v="HENDRIKUS.WELERUBUN@TRAKINDO.CO.ID"/>
    <s v="Andreas Novianto"/>
    <d v="2014-09-01T00:00:00"/>
    <b v="1"/>
    <s v="TEMBAGAPURA"/>
    <b v="1"/>
    <s v="CSU Underground"/>
    <b v="1"/>
    <s v="Hendrikus Welerubun"/>
    <s v="10C6060HA"/>
    <s v="TEMBAGAPURA"/>
    <m/>
    <s v="OK"/>
    <m/>
    <m/>
    <m/>
    <m/>
    <m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Nuryadi"/>
    <n v="34593"/>
    <m/>
    <d v="2013-09-01T00:00:00"/>
    <d v="2014-09-01T00:00:00"/>
    <s v="8 Tahun"/>
    <x v="0"/>
    <x v="0"/>
    <s v="Male"/>
    <s v="NU.NURYADI@TRAKINDO.CO.ID"/>
    <s v="Andreas Novianto"/>
    <d v="2014-09-01T00:00:00"/>
    <b v="1"/>
    <s v="TEMBAGAPURA"/>
    <b v="1"/>
    <s v="CSU Underground"/>
    <b v="1"/>
    <s v="Nuryadi"/>
    <s v="10C6060HA"/>
    <s v="TEMBAGAPURA"/>
    <m/>
    <s v="OK"/>
    <m/>
    <m/>
    <m/>
    <m/>
    <m/>
    <s v="TEMBAGAPURA"/>
    <s v="TEMBAGAPURA"/>
    <s v="CSU Underground"/>
    <s v="CSU Underground"/>
    <s v="TEMBAGAPURA"/>
    <x v="20"/>
    <x v="6"/>
  </r>
  <r>
    <s v="ENGINEERING SV"/>
    <s v="CRC Balikpapan"/>
    <s v="Luar Jabodetabek"/>
    <s v="Inspection"/>
    <s v="Gunawan"/>
    <n v="34777"/>
    <m/>
    <d v="2013-10-01T00:00:00"/>
    <d v="2014-10-01T00:00:00"/>
    <s v="8 Tahun"/>
    <x v="0"/>
    <x v="0"/>
    <s v="Male"/>
    <s v="G.GUNAWAN@TRAKINDO.CO.ID"/>
    <s v="M Fadly"/>
    <d v="2014-10-01T00:00:00"/>
    <b v="1"/>
    <s v="ENGINEERING SV"/>
    <b v="1"/>
    <s v="CRC Balikpapan"/>
    <b v="1"/>
    <s v="Gunawan"/>
    <s v="10W5760HA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BATU HIJAU"/>
    <s v="Batu Hijau"/>
    <s v="Luar Jabodetabek"/>
    <s v="Service Direct"/>
    <s v="Ahmad Efendi"/>
    <n v="34784"/>
    <m/>
    <d v="2013-10-01T00:00:00"/>
    <d v="2014-10-01T00:00:00"/>
    <s v="8 Tahun"/>
    <x v="0"/>
    <x v="0"/>
    <s v="Male"/>
    <s v="ACHMAD.EFFENDI@TRAKINDO.CO.ID"/>
    <s v="Uji Anisyah"/>
    <d v="2014-10-01T00:00:00"/>
    <b v="1"/>
    <s v="BATU HIJAU"/>
    <b v="1"/>
    <s v="Batu Hijau"/>
    <b v="1"/>
    <s v="Ahmad Efendi"/>
    <s v="10R5960HA"/>
    <s v="BATU HIJAU"/>
    <m/>
    <s v="OK"/>
    <m/>
    <m/>
    <m/>
    <m/>
    <m/>
    <s v="BATU HIJAU"/>
    <s v="BATU HIJAU"/>
    <s v="Batu Hijau"/>
    <s v="Batu Hijau"/>
    <s v="BATU HIJAU"/>
    <x v="6"/>
    <x v="4"/>
  </r>
  <r>
    <s v="SOUTHERN KAL"/>
    <s v="Pontianak"/>
    <s v="Luar Jabodetabek"/>
    <s v="Service Account"/>
    <s v="Dona Adila"/>
    <n v="34796"/>
    <m/>
    <d v="2013-10-01T00:00:00"/>
    <d v="2015-04-01T00:00:00"/>
    <s v="8 Tahun"/>
    <x v="0"/>
    <x v="0"/>
    <s v="Female"/>
    <s v="DONA.ADILA@TRAKINDO.CO.ID"/>
    <s v="Dwi Sulistyo"/>
    <d v="2015-04-01T00:00:00"/>
    <b v="1"/>
    <s v="SOUTHERN KAL"/>
    <b v="1"/>
    <s v="Pontianak"/>
    <b v="1"/>
    <s v="Dona Adila"/>
    <s v="10A3760HG"/>
    <s v="SOUTHERN KAL"/>
    <m/>
    <s v="OK"/>
    <m/>
    <m/>
    <m/>
    <m/>
    <m/>
    <s v="SOUTHERN KAL"/>
    <s v="SOUTHERN KAL"/>
    <s v="Pontianak"/>
    <s v="Pontianak"/>
    <s v="SKAL - BANJARMASIN"/>
    <x v="21"/>
    <x v="9"/>
  </r>
  <r>
    <s v="POWER SYSTEMS"/>
    <s v="BSD"/>
    <s v="Jabodetabek"/>
    <s v="Sales Representative"/>
    <s v="Adi Marta"/>
    <n v="34844"/>
    <m/>
    <d v="2013-10-01T00:00:00"/>
    <d v="2015-04-01T00:00:00"/>
    <s v="8 Tahun"/>
    <x v="0"/>
    <x v="0"/>
    <s v="Male"/>
    <s v="ADI.MARTA@TRAKINDO.CO.ID"/>
    <s v="Rani MR/Listi Bahati"/>
    <d v="2015-04-01T00:00:00"/>
    <b v="1"/>
    <s v="POWER SYSTEMS"/>
    <b v="1"/>
    <s v="BSD"/>
    <b v="1"/>
    <s v="Adi Marta"/>
    <s v="10A1020FZ"/>
    <s v="POWER SYSTEMS"/>
    <m/>
    <s v="OK"/>
    <m/>
    <m/>
    <m/>
    <m/>
    <m/>
    <s v="POWER SYSTEMS"/>
    <s v="POWER SYSTEMS"/>
    <s v="BSD"/>
    <s v="BSD"/>
    <s v="JAVA - BSD"/>
    <x v="22"/>
    <x v="10"/>
  </r>
  <r>
    <s v="BATU HIJAU"/>
    <s v="Batu Hijau"/>
    <s v="Luar Jabodetabek"/>
    <s v="Parts Warehouse"/>
    <s v="Oby Idman Saputra"/>
    <n v="34889"/>
    <m/>
    <d v="2013-10-14T00:00:00"/>
    <d v="2014-10-01T00:00:00"/>
    <s v="8 Tahun"/>
    <x v="0"/>
    <x v="0"/>
    <s v="Male"/>
    <s v="OBY.I.SAPUTRA@TRAKINDO.CO.ID"/>
    <s v="Uji Anisyah"/>
    <d v="2014-10-01T00:00:00"/>
    <b v="1"/>
    <s v="BATU HIJAU"/>
    <b v="1"/>
    <s v="Batu Hijau"/>
    <b v="1"/>
    <s v="Oby Idman Saputra"/>
    <s v="10R5930HW"/>
    <s v="BATU HIJAU"/>
    <m/>
    <s v="OK"/>
    <m/>
    <m/>
    <m/>
    <m/>
    <m/>
    <s v="BATU HIJAU"/>
    <s v="BATU HIJAU"/>
    <s v="Batu Hijau"/>
    <s v="Batu Hijau"/>
    <s v="BATU HIJAU"/>
    <x v="6"/>
    <x v="4"/>
  </r>
  <r>
    <s v="BATU HIJAU"/>
    <s v="Batu Hijau"/>
    <s v="Luar Jabodetabek"/>
    <s v="Parts Warehouse"/>
    <s v="M Taufik Hidayat"/>
    <n v="34890"/>
    <m/>
    <d v="2013-10-14T00:00:00"/>
    <d v="2014-10-01T00:00:00"/>
    <s v="8 Tahun"/>
    <x v="0"/>
    <x v="0"/>
    <s v="Male"/>
    <s v="M.TAUFIK.HIDAYAT@TRAKINDO.CO.ID"/>
    <s v="Uji Anisyah"/>
    <d v="2014-10-01T00:00:00"/>
    <b v="1"/>
    <s v="BATU HIJAU"/>
    <b v="1"/>
    <s v="Batu Hijau"/>
    <b v="1"/>
    <s v="M Taufik Hidayat"/>
    <s v="10R5930HW"/>
    <s v="BATU HIJAU"/>
    <m/>
    <s v="OK"/>
    <m/>
    <m/>
    <m/>
    <m/>
    <m/>
    <s v="BATU HIJAU"/>
    <s v="BATU HIJAU"/>
    <s v="Batu Hijau"/>
    <s v="Batu Hijau"/>
    <s v="BATU HIJAU"/>
    <x v="6"/>
    <x v="4"/>
  </r>
  <r>
    <s v="BATU HIJAU"/>
    <s v="Batu Hijau"/>
    <s v="Luar Jabodetabek"/>
    <s v="Parts Warehouse"/>
    <s v="Sofyan Mutamimul Ula"/>
    <n v="35057"/>
    <m/>
    <d v="2013-11-01T00:00:00"/>
    <d v="2014-11-01T00:00:00"/>
    <s v="8 Tahun"/>
    <x v="0"/>
    <x v="0"/>
    <s v="Male"/>
    <s v="SOFYAN.M.ULA@TRAKINDO.CO.ID"/>
    <s v="Uji Anisyah"/>
    <d v="2014-11-01T00:00:00"/>
    <b v="1"/>
    <s v="BATU HIJAU"/>
    <b v="1"/>
    <s v="Batu Hijau"/>
    <b v="1"/>
    <s v="Sofyan Mutamimul Ula"/>
    <s v="10R5930HW"/>
    <s v="BATU HIJAU"/>
    <m/>
    <s v="OK"/>
    <m/>
    <m/>
    <m/>
    <m/>
    <m/>
    <s v="BATU HIJAU"/>
    <s v="BATU HIJAU"/>
    <s v="Batu Hijau"/>
    <s v="Batu Hijau"/>
    <s v="BATU HIJAU"/>
    <x v="6"/>
    <x v="4"/>
  </r>
  <r>
    <s v="HR"/>
    <s v="Head Office"/>
    <s v="Jabodetabek"/>
    <s v="Executive Trainee"/>
    <s v="M Fauzi Riza Putra"/>
    <n v="35918"/>
    <m/>
    <d v="2014-01-27T00:00:00"/>
    <d v="2015-02-01T00:00:00"/>
    <s v="8 Tahun"/>
    <x v="0"/>
    <x v="0"/>
    <s v="Male"/>
    <s v="M.PUTRA@TRAKINDO.CO.ID"/>
    <s v="Rani MR/Listi Bahati"/>
    <d v="2015-02-01T00:00:00"/>
    <b v="1"/>
    <s v="HR"/>
    <b v="1"/>
    <s v="Head Office"/>
    <b v="1"/>
    <s v="M Fauzi Riza Putra"/>
    <s v="10Z0299JM"/>
    <s v="HR"/>
    <m/>
    <s v="OK"/>
    <m/>
    <m/>
    <m/>
    <m/>
    <m/>
    <s v="HR"/>
    <s v="HR"/>
    <s v="Head Office"/>
    <s v="Head Office"/>
    <s v="HEAD OFFICE"/>
    <x v="0"/>
    <x v="0"/>
  </r>
  <r>
    <s v="JAVA"/>
    <s v="SOS BSD"/>
    <s v="Jabodetabek"/>
    <s v="SOS Lab - Non Oil"/>
    <s v="Bahtiar Rivai"/>
    <n v="37953"/>
    <m/>
    <d v="2014-12-01T00:00:00"/>
    <d v="2014-12-01T00:00:00"/>
    <s v="8 Tahun"/>
    <x v="0"/>
    <x v="0"/>
    <s v="Male"/>
    <s v="BAHTIAR.RIVAI@TRAKINDO.CO.ID"/>
    <s v="Riana Dewi "/>
    <d v="2014-12-01T00:00:00"/>
    <b v="1"/>
    <s v="JAVA"/>
    <b v="1"/>
    <s v="SOS BSD"/>
    <b v="1"/>
    <s v="Bahtiar Rivai"/>
    <s v="10D1160HF"/>
    <s v="JAVA"/>
    <m/>
    <s v="OK"/>
    <m/>
    <m/>
    <m/>
    <m/>
    <m/>
    <s v="JAVA"/>
    <s v="JAVA"/>
    <s v="SOS BSD"/>
    <s v="SOS BSD"/>
    <s v="JAVA - BSD"/>
    <x v="23"/>
    <x v="10"/>
  </r>
  <r>
    <s v="COR COMM &amp; CSR"/>
    <s v="Head Office"/>
    <s v="Jabodetabek"/>
    <s v="Corporate Social Responsibility (CSR)"/>
    <s v="Mardidwiarso Munardi"/>
    <n v="38095"/>
    <m/>
    <d v="2015-01-01T00:00:00"/>
    <d v="2015-01-01T00:00:00"/>
    <s v="8 Tahun"/>
    <x v="0"/>
    <x v="0"/>
    <s v="Male"/>
    <s v="MARDIDWIARSO.MUNARDI@TRAKINDO.CO.ID"/>
    <s v="Rani MR/Listi Bahati"/>
    <d v="2015-01-01T00:00:00"/>
    <b v="1"/>
    <s v="COR COMM &amp; CSR"/>
    <b v="1"/>
    <s v="Head Office"/>
    <b v="1"/>
    <s v="Mardidwiarso Munardi"/>
    <s v="10Z0299JH"/>
    <s v="COR COMM &amp; CSR"/>
    <m/>
    <s v="OK"/>
    <m/>
    <m/>
    <m/>
    <m/>
    <m/>
    <s v="COR COMM &amp; CSR"/>
    <s v="COR COMM &amp; CSR"/>
    <s v="Head Office"/>
    <s v="Head Office"/>
    <s v="HEAD OFFICE"/>
    <x v="0"/>
    <x v="0"/>
  </r>
  <r>
    <s v="LEGAL"/>
    <s v="Head Office"/>
    <s v="Jabodetabek"/>
    <s v="Litigation"/>
    <s v="Hifni Azan"/>
    <n v="38505"/>
    <m/>
    <d v="2015-04-01T00:00:00"/>
    <d v="2015-04-01T00:00:00"/>
    <s v="8 Tahun"/>
    <x v="0"/>
    <x v="0"/>
    <s v="Male"/>
    <s v="HIFNI.AZAN@TRAKINDO.CO.ID"/>
    <s v="Rani MR/Listi Bahati"/>
    <d v="2015-04-01T00:00:00"/>
    <b v="1"/>
    <s v="LEGAL"/>
    <b v="1"/>
    <s v="Head Office"/>
    <b v="1"/>
    <s v="Hifni Azan"/>
    <s v="10Z0299LL"/>
    <s v="LEGAL"/>
    <m/>
    <s v="OK"/>
    <m/>
    <m/>
    <m/>
    <m/>
    <m/>
    <s v="LEGAL"/>
    <s v="LEGAL"/>
    <s v="Head Office"/>
    <s v="Head Office"/>
    <s v="HEAD OFFICE"/>
    <x v="0"/>
    <x v="0"/>
  </r>
  <r>
    <s v="SOUTHERN KAL"/>
    <s v="Rantau"/>
    <s v="Luar Jabodetabek"/>
    <s v="Service Direct"/>
    <s v="Eban Palesang"/>
    <n v="38510"/>
    <m/>
    <d v="2015-04-01T00:00:00"/>
    <d v="2015-04-01T00:00:00"/>
    <s v="8 Tahun"/>
    <x v="0"/>
    <x v="0"/>
    <s v="Male"/>
    <s v="EBAN.PALESANG@TRAKINDO.CO.ID"/>
    <s v="Henny Sofiana"/>
    <d v="2015-04-01T00:00:00"/>
    <b v="1"/>
    <s v="SOUTHERN KAL"/>
    <b v="1"/>
    <s v="Rantau"/>
    <b v="1"/>
    <s v="Eban Palesang"/>
    <s v="10H8660HA"/>
    <s v="SOUTHERN KAL"/>
    <m/>
    <s v="OK"/>
    <m/>
    <m/>
    <m/>
    <m/>
    <m/>
    <s v="SOUTHERN KAL"/>
    <s v="SOUTHERN KAL"/>
    <s v="Rantau"/>
    <s v="Rantau"/>
    <s v="SKAL - BANJARMASIN"/>
    <x v="24"/>
    <x v="9"/>
  </r>
  <r>
    <s v="D&amp;IT"/>
    <s v="Head Office"/>
    <s v="Jabodetabek"/>
    <s v="Digital Architect"/>
    <s v="Pandriya Sistha Kusuma"/>
    <n v="42152"/>
    <m/>
    <d v="2015-01-01T00:00:00"/>
    <d v="2015-01-01T00:00:00"/>
    <s v="8 Tahun"/>
    <x v="0"/>
    <x v="0"/>
    <s v="Male"/>
    <s v="PANDRIYA.KUSUMA@TRAKINDO.CO.ID"/>
    <s v="Rani MR/Listi Bahati"/>
    <d v="2015-01-01T00:00:00"/>
    <b v="1"/>
    <s v="D&amp;IT"/>
    <b v="1"/>
    <s v="Head Office"/>
    <b v="1"/>
    <s v="Pandriya Sistha Kusuma"/>
    <s v="10Z0299KC"/>
    <s v="D&amp;IT"/>
    <m/>
    <s v="OK"/>
    <m/>
    <m/>
    <m/>
    <m/>
    <m/>
    <s v="D&amp;IT"/>
    <s v="D&amp;IT"/>
    <s v="Head Office"/>
    <s v="Head Office"/>
    <s v="HEAD OFFICE"/>
    <x v="0"/>
    <x v="0"/>
  </r>
  <r>
    <s v="SUMATERA"/>
    <s v="Tanjung Enim"/>
    <s v="Luar Jabodetabek"/>
    <s v="Service Direct"/>
    <s v="Dimas Barron Abdulloh"/>
    <n v="50369"/>
    <m/>
    <d v="2014-09-08T00:00:00"/>
    <d v="2015-03-08T00:00:00"/>
    <s v="8 Tahun"/>
    <x v="0"/>
    <x v="0"/>
    <s v="Male"/>
    <s v="DIMAS.ABDULLOH@TRAKINDO.CO.ID"/>
    <s v="Anita/ Yudhistira"/>
    <d v="2015-03-08T00:00:00"/>
    <b v="1"/>
    <s v="SUMATERA"/>
    <b v="1"/>
    <s v="Tanjung Enim"/>
    <b v="1"/>
    <s v="Dimas Barron Abdulloh"/>
    <s v="10F6360HA"/>
    <s v="SUMATERA"/>
    <m/>
    <s v="OK"/>
    <m/>
    <m/>
    <m/>
    <m/>
    <m/>
    <s v="SUMATERA"/>
    <s v="SUMATERA"/>
    <s v="Tanjung Enim"/>
    <s v="Tanjung Enim"/>
    <s v="SUMATERA - PALEMBANG"/>
    <x v="25"/>
    <x v="11"/>
  </r>
  <r>
    <s v="EAST INDONESIA"/>
    <s v="Manado"/>
    <s v="Luar Jabodetabek"/>
    <s v="Service Direct"/>
    <s v="Nicko Galih Pradana"/>
    <n v="10000058"/>
    <m/>
    <d v="2014-09-08T00:00:00"/>
    <d v="2015-03-08T00:00:00"/>
    <s v="8 Tahun"/>
    <x v="0"/>
    <x v="0"/>
    <s v="Male"/>
    <s v="NICKO.G.PRADANA@TRAKINDO.CO.ID"/>
    <s v="Thea Laksmi"/>
    <d v="2015-03-08T00:00:00"/>
    <b v="1"/>
    <s v="EAST INDONESIA"/>
    <b v="1"/>
    <s v="Manado"/>
    <b v="1"/>
    <s v="Nicko Galih Pradana"/>
    <s v="10B4260HA"/>
    <s v="EAST INDONESIA"/>
    <m/>
    <s v="OK"/>
    <m/>
    <m/>
    <m/>
    <m/>
    <m/>
    <s v="EAST INDONESIA"/>
    <s v="EAST INDONESIA"/>
    <s v="Manado"/>
    <s v="Manado"/>
    <s v="EAST INDONESIA"/>
    <x v="26"/>
    <x v="8"/>
  </r>
  <r>
    <s v="EAST INDONESIA"/>
    <s v="Gorontalo"/>
    <s v="Luar Jabodetabek"/>
    <s v="Service Direct"/>
    <s v="Gigih Andrias Prasetyo"/>
    <n v="10000061"/>
    <m/>
    <d v="2010-04-19T00:00:00"/>
    <d v="2014-11-01T00:00:00"/>
    <s v="8 Tahun"/>
    <x v="0"/>
    <x v="0"/>
    <s v="Male"/>
    <s v="GIGIH.A.PRASETYO@TRAKINDO.CO.ID"/>
    <s v="Didi Manuaron"/>
    <d v="2014-11-01T00:00:00"/>
    <b v="1"/>
    <s v="EAST INDONESIA"/>
    <b v="1"/>
    <s v="Gorontalo"/>
    <b v="1"/>
    <s v="Gigih Andrias Prasetyo"/>
    <s v="10B4260HA"/>
    <s v="EAST INDONESIA"/>
    <m/>
    <s v="OK"/>
    <m/>
    <m/>
    <m/>
    <m/>
    <m/>
    <s v="EAST INDONESIA"/>
    <s v="EAST INDONESIA"/>
    <s v="Manado"/>
    <s v="Manado"/>
    <s v="EAST INDONESIA"/>
    <x v="26"/>
    <x v="8"/>
  </r>
  <r>
    <s v="JAVA"/>
    <s v="SCC West Java"/>
    <s v="Jabodetabek"/>
    <s v="Event Planner"/>
    <s v="Satiyono Marsukat Putro"/>
    <n v="5342"/>
    <m/>
    <d v="2005-07-10T00:00:00"/>
    <d v="2006-07-10T00:00:00"/>
    <s v="16 Tahun"/>
    <x v="1"/>
    <x v="1"/>
    <s v="Male"/>
    <s v="SATYONOMP@TRAKINDO.CO.ID"/>
    <s v="Riana Dewi "/>
    <d v="2006-07-10T00:00:00"/>
    <b v="1"/>
    <s v="JAVA"/>
    <b v="1"/>
    <s v="SCC West Java"/>
    <b v="1"/>
    <s v="Satiyono Marsukat Putro"/>
    <s v="10D0530BM"/>
    <s v="JAVA"/>
    <m/>
    <s v="Oke"/>
    <n v="7890869.0764119597"/>
    <n v="867995.59840531554"/>
    <m/>
    <m/>
    <n v="8758864.6748172753"/>
    <s v="JAVA"/>
    <s v="JAVA"/>
    <s v="SCC West Java"/>
    <s v="SCC West Java"/>
    <s v="JAVA - BSD"/>
    <x v="27"/>
    <x v="10"/>
  </r>
  <r>
    <s v="NORTHERN KAL"/>
    <s v="Samarinda"/>
    <s v="Luar Jabodetabek"/>
    <s v="Service Workshop"/>
    <s v="Ario Libriant Kusen"/>
    <n v="7282"/>
    <m/>
    <d v="2005-09-01T00:00:00"/>
    <d v="2006-09-01T00:00:00"/>
    <s v="16 Tahun"/>
    <x v="1"/>
    <x v="1"/>
    <s v="Male"/>
    <s v="ARIO.KUSEN@TRAKINDO.CO.ID"/>
    <s v="Marhamah Ernawati"/>
    <d v="2006-09-01T00:00:00"/>
    <b v="1"/>
    <s v="NORTHERN KAL"/>
    <b v="1"/>
    <s v="Samarinda"/>
    <b v="1"/>
    <s v="Ario Libriant Kusen"/>
    <s v="10G3260HG"/>
    <s v="NORTHERN KAL"/>
    <m/>
    <s v="OK"/>
    <n v="7890869.0764119597"/>
    <n v="867995.59840531554"/>
    <m/>
    <m/>
    <n v="8758864.6748172753"/>
    <s v="NORTHERN KAL"/>
    <s v="NORTHERN KAL"/>
    <s v="Samarinda"/>
    <s v="Samarinda"/>
    <s v="NKAL - BALIKPAPAN"/>
    <x v="28"/>
    <x v="3"/>
  </r>
  <r>
    <s v="NORTHERN KAL"/>
    <s v="Balikpapan"/>
    <s v="Luar Jabodetabek"/>
    <s v="Service Direct"/>
    <s v="Herry Sutiono"/>
    <n v="7791"/>
    <m/>
    <d v="2006-03-06T00:00:00"/>
    <d v="2006-12-01T00:00:00"/>
    <s v="16 Tahun"/>
    <x v="1"/>
    <x v="1"/>
    <s v="Male"/>
    <s v="HERRY.SUTIONO@TRAKINDO.CO.ID"/>
    <s v="Istiqamah"/>
    <d v="2006-12-01T00:00:00"/>
    <b v="1"/>
    <s v="NORTHERN KAL"/>
    <b v="1"/>
    <s v="Balikpapan"/>
    <b v="1"/>
    <s v="Herry Sutiono"/>
    <s v="10G3160HA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Samarinda"/>
    <s v="Luar Jabodetabek"/>
    <s v="Service Workshop"/>
    <s v="Subiyanto"/>
    <n v="8247"/>
    <m/>
    <d v="2005-11-01T00:00:00"/>
    <d v="2006-05-01T00:00:00"/>
    <s v="16 Tahun"/>
    <x v="1"/>
    <x v="1"/>
    <s v="Male"/>
    <s v="SUBIYANTO@TRAKINDO.CO.ID"/>
    <s v="Marhamah Ernawati"/>
    <d v="2006-05-01T00:00:00"/>
    <b v="1"/>
    <s v="NORTHERN KAL"/>
    <b v="1"/>
    <s v="Samarinda"/>
    <b v="1"/>
    <s v="Subiyanto"/>
    <s v="10G3260HG"/>
    <s v="NORTHERN KAL"/>
    <m/>
    <s v="OK"/>
    <n v="7890869.0764119597"/>
    <n v="867995.59840531554"/>
    <m/>
    <m/>
    <n v="8758864.6748172753"/>
    <s v="NORTHERN KAL"/>
    <s v="NORTHERN KAL"/>
    <s v="Samarinda"/>
    <s v="Samarinda"/>
    <s v="NKAL - BALIKPAPAN"/>
    <x v="28"/>
    <x v="3"/>
  </r>
  <r>
    <s v="JAVA"/>
    <s v="Cirebon"/>
    <s v="Luar Jabodetabek"/>
    <s v="Parts Operation"/>
    <s v="Toto Adhitama"/>
    <n v="8744"/>
    <m/>
    <d v="2004-06-10T00:00:00"/>
    <d v="2006-06-01T00:00:00"/>
    <s v="16 Tahun"/>
    <x v="1"/>
    <x v="1"/>
    <s v="Male"/>
    <s v="TOTO.ADHITAMA@TRAKINDO.CO.ID"/>
    <s v="Riana Dewi "/>
    <d v="2006-06-01T00:00:00"/>
    <b v="1"/>
    <s v="JAVA"/>
    <b v="1"/>
    <s v="Cirebon"/>
    <b v="1"/>
    <s v="Toto Adhitama"/>
    <s v="10A6530HY"/>
    <s v="JAVA"/>
    <m/>
    <s v="Oke"/>
    <n v="7890869.0764119597"/>
    <n v="867995.59840531554"/>
    <m/>
    <m/>
    <n v="8758864.6748172753"/>
    <s v="JAVA"/>
    <s v="JAVA"/>
    <s v="Cirebon"/>
    <s v="Cirebon"/>
    <s v="JAVA - BSD"/>
    <x v="29"/>
    <x v="10"/>
  </r>
  <r>
    <s v="SOUTHERN KAL"/>
    <s v="Banjarmasin"/>
    <s v="Luar Jabodetabek"/>
    <s v="PS Sales Reps"/>
    <s v="Nurzaman"/>
    <n v="9598"/>
    <m/>
    <d v="2004-11-01T00:00:00"/>
    <d v="2006-05-01T00:00:00"/>
    <s v="16 Tahun"/>
    <x v="1"/>
    <x v="1"/>
    <s v="Male"/>
    <s v="NURZAMAN@TRAKINDO.CO.ID"/>
    <s v="Elisdayani"/>
    <d v="2006-05-01T00:00:00"/>
    <b v="1"/>
    <s v="SOUTHERN KAL"/>
    <b v="1"/>
    <s v="Banjarmasin"/>
    <b v="1"/>
    <s v="Nurzaman"/>
    <s v="10H3430FZ"/>
    <s v="SOUTHERN KAL"/>
    <m/>
    <s v="Oke"/>
    <n v="7890869.0764119597"/>
    <n v="867995.59840531554"/>
    <m/>
    <m/>
    <n v="8758864.6748172753"/>
    <s v="SOUTHERN KAL"/>
    <s v="SOUTHERN KAL"/>
    <s v="Banjarmasin"/>
    <s v="Banjarmasin"/>
    <s v="SKAL - BANJARMASIN"/>
    <x v="30"/>
    <x v="9"/>
  </r>
  <r>
    <s v="SUMATERA"/>
    <s v="Pekanbaru"/>
    <s v="Luar Jabodetabek"/>
    <s v="Parts Warehouse"/>
    <s v="Zulhamdyanov"/>
    <n v="9761"/>
    <m/>
    <d v="2004-12-01T00:00:00"/>
    <d v="2006-06-01T00:00:00"/>
    <s v="16 Tahun"/>
    <x v="1"/>
    <x v="1"/>
    <s v="Male"/>
    <s v="ZULHAMDYANOV@TRAKINDO.CO.ID"/>
    <s v="Andresia Eka Putri"/>
    <d v="2006-06-01T00:00:00"/>
    <b v="1"/>
    <s v="SUMATERA"/>
    <b v="1"/>
    <s v="Pekanbaru"/>
    <b v="1"/>
    <s v="Zulhamdyanov"/>
    <s v="10F1930HW"/>
    <s v="SUMATERA"/>
    <m/>
    <s v="OK"/>
    <n v="7890869.0764119597"/>
    <n v="867995.59840531554"/>
    <m/>
    <m/>
    <n v="8758864.6748172753"/>
    <s v="SUMATERA"/>
    <s v="SUMATERA"/>
    <s v="Pekanbaru"/>
    <s v="Pekanbaru"/>
    <s v="SUMATERA - PEKANBARU"/>
    <x v="31"/>
    <x v="12"/>
  </r>
  <r>
    <s v="ENGINEERING SV"/>
    <s v="CRC Balikpapan"/>
    <s v="Luar Jabodetabek"/>
    <s v="Event Planner"/>
    <s v="Muhammad Andri"/>
    <n v="9833"/>
    <m/>
    <d v="2004-12-13T00:00:00"/>
    <d v="2006-06-01T00:00:00"/>
    <s v="16 Tahun"/>
    <x v="1"/>
    <x v="1"/>
    <s v="Male"/>
    <s v="M.ANDRI@TRAKINDO.CO.ID"/>
    <s v="M Fadly"/>
    <d v="2006-06-01T00:00:00"/>
    <b v="1"/>
    <s v="ENGINEERING SV"/>
    <b v="1"/>
    <s v="CRC Balikpapan"/>
    <b v="1"/>
    <s v="Muhammad Andri"/>
    <s v="10W5760HG"/>
    <s v="ENGINEERING SV"/>
    <m/>
    <s v="Oke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ENGINEERING SV"/>
    <s v="CRC Balikpapan"/>
    <s v="Luar Jabodetabek"/>
    <s v="Production Planning"/>
    <s v="Sriyanti"/>
    <n v="9834"/>
    <m/>
    <d v="2004-12-13T00:00:00"/>
    <d v="2006-06-01T00:00:00"/>
    <s v="16 Tahun"/>
    <x v="1"/>
    <x v="1"/>
    <s v="Female"/>
    <s v="SRIYANTI@TRAKINDO.CO.ID"/>
    <s v="M Fadly"/>
    <d v="2006-06-01T00:00:00"/>
    <b v="1"/>
    <s v="ENGINEERING SV"/>
    <b v="1"/>
    <s v="CRC Balikpapan"/>
    <b v="1"/>
    <s v="Sriyanti"/>
    <s v="10W5760HZ"/>
    <s v="ENGINEERING SV"/>
    <m/>
    <s v="OK"/>
    <n v="7890869.0764119597"/>
    <n v="867995.59840531554"/>
    <m/>
    <m/>
    <n v="8758864.6748172753"/>
    <s v="ENGINEERING SV"/>
    <s v="ENGINEERING SV"/>
    <s v="CRC Balikpapan"/>
    <s v="ENG Balikpapan"/>
    <s v="ENG - BALIKPAPAN"/>
    <x v="7"/>
    <x v="5"/>
  </r>
  <r>
    <s v="POWER SYSTEMS"/>
    <s v="Head Office"/>
    <s v="Jabodetabek"/>
    <s v="Condition Monitoring"/>
    <s v="Heri Susanto"/>
    <n v="9854"/>
    <m/>
    <d v="2005-01-02T00:00:00"/>
    <d v="2006-06-01T00:00:00"/>
    <s v="16 Tahun"/>
    <x v="1"/>
    <x v="1"/>
    <s v="Male"/>
    <s v="HERI.SUSANTO@TRAKINDO.CO.ID"/>
    <s v="Rani MR/Listi Bahati"/>
    <d v="2006-06-01T00:00:00"/>
    <b v="1"/>
    <s v="POWER SYSTEMS"/>
    <b v="1"/>
    <s v="Head Office"/>
    <b v="1"/>
    <s v="Heri Susanto"/>
    <s v="10K0230HN"/>
    <s v="POWER SYSTEMS"/>
    <m/>
    <s v="Oke"/>
    <n v="7890869.0764119597"/>
    <n v="867995.59840531554"/>
    <m/>
    <m/>
    <n v="8758864.6748172753"/>
    <s v="POWER SYSTEMS"/>
    <s v="POWER SYSTEMS"/>
    <s v="Head Office"/>
    <s v="Head Office"/>
    <s v="HEAD OFFICE"/>
    <x v="0"/>
    <x v="0"/>
  </r>
  <r>
    <s v="POWER SYSTEMS"/>
    <s v="Head Office"/>
    <s v="Jabodetabek"/>
    <s v="Condition Monitoring"/>
    <s v="Suhartaji"/>
    <n v="9855"/>
    <m/>
    <d v="2005-01-02T00:00:00"/>
    <d v="2006-07-01T00:00:00"/>
    <s v="16 Tahun"/>
    <x v="1"/>
    <x v="1"/>
    <s v="Male"/>
    <s v="SUHARTAJI@TRAKINDO.CO.ID"/>
    <s v="Rani MR/Listi Bahati"/>
    <d v="2006-07-01T00:00:00"/>
    <b v="1"/>
    <s v="POWER SYSTEMS"/>
    <b v="1"/>
    <s v="Head Office"/>
    <b v="1"/>
    <s v="Suhartaji"/>
    <s v="10K0230HN"/>
    <s v="POWER SYSTEMS"/>
    <m/>
    <s v="OK"/>
    <n v="7890869.0764119597"/>
    <n v="867995.59840531554"/>
    <m/>
    <m/>
    <n v="8758864.6748172753"/>
    <s v="POWER SYSTEMS"/>
    <s v="POWER SYSTEMS"/>
    <s v="Head Office"/>
    <s v="Head Office"/>
    <s v="HEAD OFFICE"/>
    <x v="0"/>
    <x v="0"/>
  </r>
  <r>
    <s v="EAST INDONESIA"/>
    <s v="Manado"/>
    <s v="Luar Jabodetabek"/>
    <s v="Region PP Sales - Manado"/>
    <s v="Haris Junaidi"/>
    <n v="9936"/>
    <m/>
    <d v="2005-01-01T00:00:00"/>
    <d v="2006-08-01T00:00:00"/>
    <s v="16 Tahun"/>
    <x v="1"/>
    <x v="1"/>
    <s v="Male"/>
    <s v="HARIS.JUNAIDI@TRAKINDO.CO.ID"/>
    <s v="Thea Laksmi"/>
    <d v="2006-08-01T00:00:00"/>
    <b v="1"/>
    <s v="EAST INDONESIA"/>
    <b v="1"/>
    <s v="Manado"/>
    <b v="1"/>
    <s v="Haris Junaidi"/>
    <s v="10B4210FZ"/>
    <s v="EAST INDONESIA"/>
    <m/>
    <s v="Oke"/>
    <n v="7890869.0764119597"/>
    <n v="867995.59840531554"/>
    <m/>
    <m/>
    <n v="8758864.6748172753"/>
    <s v="EAST INDONESIA"/>
    <s v="EAST INDONESIA"/>
    <s v="Manado"/>
    <s v="Manado"/>
    <s v="EAST INDONESIA"/>
    <x v="26"/>
    <x v="8"/>
  </r>
  <r>
    <s v="EAST INDONESIA"/>
    <s v="Soroako"/>
    <s v="Luar Jabodetabek"/>
    <s v="Service Direct"/>
    <s v="Nasaruddin"/>
    <n v="10053"/>
    <m/>
    <d v="2005-02-01T00:00:00"/>
    <d v="2007-02-01T00:00:00"/>
    <s v="16 Tahun"/>
    <x v="1"/>
    <x v="1"/>
    <s v="Male"/>
    <s v="NASARUDDIN@TRAKINDO.CO.ID"/>
    <s v="Alfrida T.Rante"/>
    <d v="2007-02-01T00:00:00"/>
    <b v="1"/>
    <s v="EAST INDONESIA"/>
    <b v="1"/>
    <s v="Soroako"/>
    <b v="1"/>
    <s v="Nasaruddin"/>
    <s v="10B4860HA"/>
    <s v="EAST INDONESIA"/>
    <m/>
    <s v="OK"/>
    <n v="7890869.0764119597"/>
    <n v="867995.59840531554"/>
    <m/>
    <m/>
    <n v="8758864.6748172753"/>
    <s v="EAST INDONESIA"/>
    <s v="EAST INDONESIA"/>
    <s v="Soroako"/>
    <s v="Soroako"/>
    <s v="EAST INDONESIA"/>
    <x v="32"/>
    <x v="13"/>
  </r>
  <r>
    <s v="NORTHERN KAL"/>
    <s v="Balikpapan"/>
    <s v="Luar Jabodetabek"/>
    <s v="Parts Warehouse"/>
    <s v="Ruliansyah"/>
    <n v="10530"/>
    <m/>
    <d v="2005-04-11T00:00:00"/>
    <d v="2007-04-01T00:00:00"/>
    <s v="16 Tahun"/>
    <x v="1"/>
    <x v="1"/>
    <s v="Male"/>
    <s v="RULIANSYAH@TRAKINDO.CO.ID"/>
    <s v="Istiqamah"/>
    <d v="2007-04-01T00:00:00"/>
    <b v="1"/>
    <s v="NORTHERN KAL"/>
    <b v="1"/>
    <s v="Balikpapan"/>
    <b v="1"/>
    <s v="Ruliansyah"/>
    <s v="10G3130HW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EAST INDONESIA"/>
    <s v="Merauke"/>
    <s v="Luar Jabodetabek"/>
    <s v="Parts Operation"/>
    <s v="Imanuel Jaya"/>
    <n v="10646"/>
    <m/>
    <d v="2005-05-01T00:00:00"/>
    <d v="2006-05-01T00:00:00"/>
    <s v="16 Tahun"/>
    <x v="1"/>
    <x v="1"/>
    <s v="Male"/>
    <s v="IMMANUEL.JAYA@TRAKINDO.CO.ID"/>
    <s v="Edwin Johan Rombon"/>
    <d v="2006-05-01T00:00:00"/>
    <b v="1"/>
    <s v="EAST INDONESIA"/>
    <b v="1"/>
    <s v="Merauke"/>
    <b v="1"/>
    <s v="Imanuel Jaya"/>
    <s v="10B4030HY"/>
    <s v="EAST INDONESIA"/>
    <m/>
    <s v="OK"/>
    <n v="7890869.0764119597"/>
    <n v="867995.59840531554"/>
    <m/>
    <m/>
    <n v="8758864.6748172753"/>
    <s v="EAST INDONESIA"/>
    <s v="EAST INDONESIA"/>
    <s v="Merauke"/>
    <s v="Merauke"/>
    <s v="EAST INDONESIA"/>
    <x v="33"/>
    <x v="8"/>
  </r>
  <r>
    <s v="SUMATERA"/>
    <s v="Pekanbaru"/>
    <s v="Luar Jabodetabek"/>
    <s v="Service Direct"/>
    <s v="Suhendana"/>
    <n v="10668"/>
    <m/>
    <d v="2005-05-02T00:00:00"/>
    <d v="2006-05-01T00:00:00"/>
    <s v="16 Tahun"/>
    <x v="1"/>
    <x v="1"/>
    <s v="Male"/>
    <s v="S.SUHENDANA@TRAKINDO.CO.ID"/>
    <s v="Andresia Eka Putri"/>
    <d v="2006-05-01T00:00:00"/>
    <b v="1"/>
    <s v="SUMATERA"/>
    <b v="1"/>
    <s v="Pekanbaru"/>
    <b v="1"/>
    <s v="Suhendana"/>
    <s v="10F1960HA"/>
    <s v="SUMATERA"/>
    <m/>
    <s v="Oke"/>
    <n v="7890869.0764119597"/>
    <n v="867995.59840531554"/>
    <m/>
    <m/>
    <n v="8758864.6748172753"/>
    <s v="SUMATERA"/>
    <s v="SUMATERA"/>
    <s v="Pekanbaru"/>
    <s v="Pekanbaru"/>
    <s v="SUMATERA - PEKANBARU"/>
    <x v="31"/>
    <x v="12"/>
  </r>
  <r>
    <s v="TEMBAGAPURA"/>
    <s v="CSU Underground"/>
    <s v="Luar Jabodetabek"/>
    <s v="Service Account"/>
    <s v="Roza Aditama"/>
    <n v="10695"/>
    <m/>
    <d v="2005-05-01T00:00:00"/>
    <d v="2006-05-01T00:00:00"/>
    <s v="16 Tahun"/>
    <x v="1"/>
    <x v="1"/>
    <s v="Male"/>
    <s v="ROZA.ADITAMA@TRAKINDO.CO.ID"/>
    <s v="Andreas Novianto"/>
    <d v="2006-05-01T00:00:00"/>
    <b v="1"/>
    <s v="TEMBAGAPURA"/>
    <b v="1"/>
    <s v="CSU Underground"/>
    <b v="1"/>
    <s v="Roza Aditama"/>
    <s v="10C6060HG"/>
    <s v="TEMBAGAPURA"/>
    <m/>
    <s v="OK"/>
    <n v="7890869.0764119597"/>
    <n v="867995.59840531554"/>
    <m/>
    <m/>
    <n v="8758864.6748172753"/>
    <s v="TEMBAGAPURA"/>
    <s v="TEMBAGAPURA"/>
    <s v="CSU Underground"/>
    <s v="Kuala Kencana"/>
    <s v="TEMBAGAPURA"/>
    <x v="20"/>
    <x v="6"/>
  </r>
  <r>
    <s v="JAVA"/>
    <s v="Surabaya"/>
    <s v="Luar Jabodetabek"/>
    <s v="Service Field"/>
    <s v="Lukman Chakim"/>
    <n v="10702"/>
    <m/>
    <d v="2005-05-01T00:00:00"/>
    <d v="2006-05-01T00:00:00"/>
    <s v="16 Tahun"/>
    <x v="1"/>
    <x v="1"/>
    <s v="Male"/>
    <s v="LUKMAN.CHAKIM@TRAKINDO.CO.ID"/>
    <s v="Muh. Dipo Alam"/>
    <d v="2006-05-01T00:00:00"/>
    <b v="1"/>
    <s v="JAVA"/>
    <b v="1"/>
    <s v="Surabaya"/>
    <b v="1"/>
    <s v="Lukman Chakim"/>
    <s v="10A0760HG"/>
    <s v="JAVA"/>
    <m/>
    <s v="Oke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EAST INDONESIA"/>
    <s v="Soroako"/>
    <s v="Luar Jabodetabek"/>
    <s v="Equipment Management (EM)"/>
    <s v="Yulistia Elieser"/>
    <n v="10705"/>
    <m/>
    <d v="2005-05-01T00:00:00"/>
    <d v="2006-05-01T00:00:00"/>
    <s v="16 Tahun"/>
    <x v="1"/>
    <x v="1"/>
    <s v="Male"/>
    <s v="YULISTIA.ELIESER@TRAKINDO.CO.ID"/>
    <s v="Alfrida T.Rante"/>
    <d v="2006-05-01T00:00:00"/>
    <b v="1"/>
    <s v="EAST INDONESIA"/>
    <b v="1"/>
    <s v="Soroako"/>
    <b v="1"/>
    <s v="Yulistia Elieser"/>
    <s v="10B4870HM"/>
    <s v="EAST INDONESIA"/>
    <m/>
    <s v="OK"/>
    <n v="7890869.0764119597"/>
    <n v="867995.59840531554"/>
    <m/>
    <m/>
    <n v="8758864.6748172753"/>
    <s v="EAST INDONESIA"/>
    <s v="EAST INDONESIA"/>
    <s v="Soroako"/>
    <s v="Soroako"/>
    <s v="EAST INDONESIA"/>
    <x v="32"/>
    <x v="13"/>
  </r>
  <r>
    <s v="SOUTHERN KAL"/>
    <s v="Pangkalan Bun"/>
    <s v="Luar Jabodetabek"/>
    <s v="Parts"/>
    <s v="Tedi Budya S"/>
    <n v="10707"/>
    <m/>
    <d v="2005-05-01T00:00:00"/>
    <d v="2006-05-01T00:00:00"/>
    <s v="16 Tahun"/>
    <x v="1"/>
    <x v="1"/>
    <s v="Male"/>
    <s v="TEDY.BUDYA@TRAKINDO.CO.ID"/>
    <s v="Irma Dwi Asmawati"/>
    <d v="2006-05-01T00:00:00"/>
    <b v="1"/>
    <s v="SOUTHERN KAL"/>
    <b v="1"/>
    <s v="Pangkalan Bun"/>
    <b v="1"/>
    <s v="Tedi Budya S"/>
    <s v="10H3630HY"/>
    <s v="SOUTHERN KAL"/>
    <m/>
    <s v="Oke"/>
    <n v="7890869.0764119597"/>
    <n v="867995.59840531554"/>
    <m/>
    <m/>
    <n v="8758864.6748172753"/>
    <s v="SOUTHERN KAL"/>
    <s v="SOUTHERN KAL"/>
    <s v="Pangkalan Bun"/>
    <s v="Pangkalan Bun"/>
    <s v="SKAL - BANJARMASIN"/>
    <x v="34"/>
    <x v="9"/>
  </r>
  <r>
    <s v="SOUTHERN KAL"/>
    <s v="Batu Kajang"/>
    <s v="Luar Jabodetabek"/>
    <s v="Parts Warehouse"/>
    <s v="Mahfudhinuur"/>
    <n v="10727"/>
    <m/>
    <d v="2005-05-01T00:00:00"/>
    <d v="2006-05-01T00:00:00"/>
    <s v="16 Tahun"/>
    <x v="1"/>
    <x v="1"/>
    <s v="Male"/>
    <s v="MAHFUDDINUR@TRAKINDO.CO.ID"/>
    <s v="Irny Syahrida Puteri"/>
    <d v="2006-05-01T00:00:00"/>
    <b v="1"/>
    <s v="SOUTHERN KAL"/>
    <b v="1"/>
    <s v="Batu Kajang"/>
    <b v="1"/>
    <s v="Mahfudhinuur"/>
    <s v="10H6430HW"/>
    <s v="SOUTHERN KAL"/>
    <m/>
    <s v="OK"/>
    <n v="7890869.0764119597"/>
    <n v="867995.59840531554"/>
    <m/>
    <m/>
    <n v="8758864.6748172753"/>
    <s v="SOUTHERN KAL"/>
    <s v="SOUTHERN KAL"/>
    <s v="Batu Kajang"/>
    <s v="Batu Kajang"/>
    <s v="SKAL - BANJARMASIN"/>
    <x v="35"/>
    <x v="14"/>
  </r>
  <r>
    <s v="SVC EXCEL SUPP"/>
    <s v="Head Office"/>
    <s v="Jabodetabek"/>
    <s v="Work Scope Management"/>
    <s v="Luski Andreana"/>
    <n v="10736"/>
    <m/>
    <d v="2005-06-01T00:00:00"/>
    <d v="2006-06-01T00:00:00"/>
    <s v="16 Tahun"/>
    <x v="1"/>
    <x v="1"/>
    <s v="Male"/>
    <s v="LUSKI.ANDREANA@TRAKINDO.CO.ID"/>
    <s v="Rani MR/Listi Bahati"/>
    <d v="2006-06-01T00:00:00"/>
    <b v="1"/>
    <s v="SVC EXCEL SUPP"/>
    <b v="1"/>
    <s v="Head Office"/>
    <b v="1"/>
    <s v="Luski Andreana"/>
    <s v="10Z0260LJ"/>
    <s v="SVC EXCEL SUPP"/>
    <m/>
    <s v="Oke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TEMBAGAPURA"/>
    <s v="CSU Underground"/>
    <s v="Luar Jabodetabek"/>
    <s v="Service Direct"/>
    <s v="Pupun Purnama Kusumah"/>
    <n v="10737"/>
    <m/>
    <d v="2005-06-01T00:00:00"/>
    <d v="2006-06-01T00:00:00"/>
    <s v="16 Tahun"/>
    <x v="1"/>
    <x v="1"/>
    <s v="Male"/>
    <s v="PUPUN.P.KUSUMAH@TRAKINDO.CO.ID"/>
    <s v="Andreas Novianto"/>
    <d v="2006-06-01T00:00:00"/>
    <b v="1"/>
    <s v="TEMBAGAPURA"/>
    <b v="1"/>
    <s v="CSU Underground"/>
    <b v="1"/>
    <s v="Pupun Purnama Kusumah"/>
    <s v="10C6060HA"/>
    <s v="TEMBAGAPURA"/>
    <m/>
    <s v="OK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JAVA"/>
    <s v="BSD"/>
    <s v="Jabodetabek"/>
    <s v="Service Direct"/>
    <s v="Sunandi"/>
    <n v="10738"/>
    <m/>
    <d v="2005-06-01T00:00:00"/>
    <d v="2006-06-01T00:00:00"/>
    <s v="16 Tahun"/>
    <x v="1"/>
    <x v="1"/>
    <s v="Male"/>
    <s v="S.SUNANDI@TRAKINDO.CO.ID"/>
    <s v="Riana Dewi "/>
    <d v="2006-06-01T00:00:00"/>
    <b v="1"/>
    <s v="JAVA"/>
    <b v="1"/>
    <s v="BSD"/>
    <b v="1"/>
    <s v="Sunandi"/>
    <s v="10A1060HA"/>
    <s v="JAV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Bandung"/>
    <s v="Luar Jabodetabek"/>
    <s v="Service Direct"/>
    <s v="Syarif Hidayat"/>
    <n v="10739"/>
    <m/>
    <d v="2005-06-01T00:00:00"/>
    <d v="2006-12-01T00:00:00"/>
    <s v="16 Tahun"/>
    <x v="1"/>
    <x v="1"/>
    <s v="Male"/>
    <s v="SYARIF.HIDAYAT@TRAKINDO.CO.ID"/>
    <s v="Riana Dewi "/>
    <d v="2006-12-01T00:00:00"/>
    <b v="1"/>
    <s v="JAVA"/>
    <b v="1"/>
    <s v="Bandung"/>
    <b v="1"/>
    <s v="Syarif Hidayat"/>
    <s v="10A0560HA"/>
    <s v="JAVA"/>
    <m/>
    <s v="OK"/>
    <n v="7890869.0764119597"/>
    <n v="867995.59840531554"/>
    <m/>
    <m/>
    <n v="8758864.6748172753"/>
    <s v="JAVA"/>
    <s v="JAVA"/>
    <s v="Bandung"/>
    <s v="Bandung"/>
    <s v="JAVA - BSD"/>
    <x v="36"/>
    <x v="10"/>
  </r>
  <r>
    <s v="SOUTHERN KAL"/>
    <s v="SCC Banjarmasin"/>
    <s v="Luar Jabodetabek"/>
    <s v="Condition Monitoring"/>
    <s v="Diyandika"/>
    <n v="10741"/>
    <m/>
    <d v="2005-06-01T00:00:00"/>
    <d v="2006-06-01T00:00:00"/>
    <s v="16 Tahun"/>
    <x v="1"/>
    <x v="1"/>
    <s v="Male"/>
    <s v="D.DIYANDIKA@TRAKINDO.CO.ID"/>
    <s v="Elisdayani"/>
    <d v="2006-06-01T00:00:00"/>
    <b v="1"/>
    <s v="SOUTHERN KAL"/>
    <b v="1"/>
    <s v="SCC Banjarmasin"/>
    <b v="1"/>
    <s v="Diyandika"/>
    <s v="10D0930BM"/>
    <s v="SOUTHERN KAL"/>
    <m/>
    <s v="OK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JAVA"/>
    <s v="Kupang"/>
    <s v="Luar Jabodetabek"/>
    <s v="Service Direct"/>
    <s v="Boyke Frengki Raulbeka"/>
    <n v="10742"/>
    <m/>
    <d v="2005-06-01T00:00:00"/>
    <d v="2006-06-01T00:00:00"/>
    <s v="16 Tahun"/>
    <x v="1"/>
    <x v="1"/>
    <s v="Male"/>
    <s v="BOYKE.RAULBEKA@TRAKINDO.CO.ID"/>
    <s v="Muh. Dipo Alam"/>
    <d v="2006-06-01T00:00:00"/>
    <b v="1"/>
    <s v="JAVA"/>
    <b v="1"/>
    <s v="Kupang"/>
    <b v="1"/>
    <s v="Boyke Frengki Raulbeka"/>
    <s v="10A0360HA"/>
    <s v="JAVA"/>
    <m/>
    <s v="Oke"/>
    <n v="7890869.0764119597"/>
    <n v="867995.59840531554"/>
    <m/>
    <m/>
    <n v="8758864.6748172753"/>
    <s v="JAVA"/>
    <s v="JAVA"/>
    <s v="Kupang"/>
    <s v="Kupang"/>
    <s v="JAVA - BSD"/>
    <x v="38"/>
    <x v="7"/>
  </r>
  <r>
    <s v="RUE"/>
    <s v="Head Office"/>
    <s v="Jabodetabek"/>
    <s v="Rental Asset"/>
    <s v="Hendra Purnomo"/>
    <n v="10764"/>
    <m/>
    <d v="2005-06-01T00:00:00"/>
    <d v="2006-06-01T00:00:00"/>
    <s v="16 Tahun"/>
    <x v="1"/>
    <x v="1"/>
    <s v="Male"/>
    <s v="HENDRA.PURNOMO@TRAKINDO.CO.ID"/>
    <s v="Rani MR/Listi Bahati"/>
    <d v="2006-06-01T00:00:00"/>
    <b v="1"/>
    <s v="RUE"/>
    <b v="1"/>
    <s v="Head Office"/>
    <b v="1"/>
    <s v="Hendra Purnomo"/>
    <s v="10X5290FJ"/>
    <s v="RUE"/>
    <m/>
    <s v="Oke"/>
    <n v="7890869.0764119597"/>
    <n v="867995.59840531554"/>
    <m/>
    <m/>
    <n v="8758864.6748172753"/>
    <s v="RUE"/>
    <s v="RUE"/>
    <s v="Head Office"/>
    <s v="Head Office"/>
    <s v="HEAD OFFICE"/>
    <x v="0"/>
    <x v="0"/>
  </r>
  <r>
    <s v="JAVA"/>
    <s v="Bekasi"/>
    <s v="Jabodetabek"/>
    <s v="Service Direct"/>
    <s v="Dikdik Permana"/>
    <n v="10765"/>
    <m/>
    <d v="2005-06-01T00:00:00"/>
    <d v="2006-06-01T00:00:00"/>
    <s v="16 Tahun"/>
    <x v="1"/>
    <x v="1"/>
    <s v="Male"/>
    <s v="DIKDIK.PERMANA@TRAKINDO.CO.ID"/>
    <s v="Riana Dewi "/>
    <d v="2006-06-01T00:00:00"/>
    <b v="1"/>
    <s v="JAVA"/>
    <b v="1"/>
    <s v="Bekasi"/>
    <b v="1"/>
    <s v="Dikdik Permana"/>
    <s v="10A0860HA"/>
    <s v="JAVA"/>
    <m/>
    <s v="Oke"/>
    <n v="7890869.0764119597"/>
    <n v="867995.59840531554"/>
    <m/>
    <m/>
    <n v="8758864.6748172753"/>
    <s v="JAVA"/>
    <s v="JAVA"/>
    <s v="Bekasi"/>
    <s v="Bekasi"/>
    <s v="JAVA - BSD"/>
    <x v="39"/>
    <x v="10"/>
  </r>
  <r>
    <s v="BATU HIJAU"/>
    <s v="Batu Hijau"/>
    <s v="Luar Jabodetabek"/>
    <s v="Service Direct"/>
    <s v="Bana"/>
    <n v="10767"/>
    <m/>
    <d v="2005-06-01T00:00:00"/>
    <d v="2006-06-01T00:00:00"/>
    <s v="16 Tahun"/>
    <x v="1"/>
    <x v="1"/>
    <s v="Male"/>
    <s v="B.BANA@TRAKINDO.CO.ID"/>
    <s v="Uji Anisyah"/>
    <d v="2006-06-01T00:00:00"/>
    <b v="1"/>
    <s v="BATU HIJAU"/>
    <b v="1"/>
    <s v="Batu Hijau"/>
    <b v="1"/>
    <s v="Bana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UMATERA"/>
    <s v="Martabe"/>
    <s v="Luar Jabodetabek"/>
    <s v="Service Direct"/>
    <s v="Parulian Siregar"/>
    <n v="10771"/>
    <m/>
    <d v="2005-06-01T00:00:00"/>
    <d v="2006-06-01T00:00:00"/>
    <s v="16 Tahun"/>
    <x v="1"/>
    <x v="1"/>
    <s v="Male"/>
    <s v="PARULIAN.SIREGAR@TRAKINDO.CO.ID"/>
    <s v="Suyanti "/>
    <d v="2006-06-01T00:00:00"/>
    <b v="1"/>
    <s v="SUMATERA"/>
    <b v="1"/>
    <s v="Martabe"/>
    <b v="1"/>
    <s v="Parulian Siregar"/>
    <s v="10F0960HA"/>
    <s v="SUMATERA"/>
    <m/>
    <s v="Oke"/>
    <n v="7890869.0764119597"/>
    <n v="867995.59840531554"/>
    <m/>
    <m/>
    <n v="8758864.6748172753"/>
    <s v="SUMATERA"/>
    <s v="SUMATERA"/>
    <s v="Martabe"/>
    <s v="Martabe"/>
    <s v="SUMATERA - PEKANBARU"/>
    <x v="40"/>
    <x v="12"/>
  </r>
  <r>
    <s v="TEMBAGAPURA"/>
    <s v="CSU Grassberg"/>
    <s v="Luar Jabodetabek"/>
    <s v="CAT Rental Store"/>
    <s v="Johannes Liu"/>
    <n v="10813"/>
    <m/>
    <d v="2005-06-01T00:00:00"/>
    <d v="2006-06-01T00:00:00"/>
    <s v="16 Tahun"/>
    <x v="1"/>
    <x v="1"/>
    <s v="Male"/>
    <s v="JOHANNES.LIU@TRAKINDO.CO.ID"/>
    <s v="Andreas Novianto"/>
    <d v="2006-06-01T00:00:00"/>
    <b v="1"/>
    <s v="TEMBAGAPURA"/>
    <b v="1"/>
    <s v="CSU Grassberg"/>
    <b v="1"/>
    <s v="Johannes Liu"/>
    <s v="10C0390FJ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OSM"/>
    <s v="Head Office"/>
    <s v="Jabodetabek"/>
    <s v="Six Sigma"/>
    <s v="Sylvia Hilda"/>
    <n v="10816"/>
    <m/>
    <d v="2005-06-01T00:00:00"/>
    <d v="2006-06-01T00:00:00"/>
    <s v="16 Tahun"/>
    <x v="1"/>
    <x v="1"/>
    <s v="Female"/>
    <s v="SYLVIA.HILDA@TRAKINDO.CO.ID"/>
    <s v="Rani MR/Listi Bahati"/>
    <d v="2006-06-01T00:00:00"/>
    <b v="1"/>
    <s v="OSM"/>
    <b v="1"/>
    <s v="Head Office"/>
    <b v="1"/>
    <s v="Sylvia Hilda"/>
    <s v="10Z0299SI"/>
    <s v="OSM"/>
    <m/>
    <s v="Oke"/>
    <n v="7890869.0764119597"/>
    <n v="867995.59840531554"/>
    <m/>
    <m/>
    <n v="8758864.6748172753"/>
    <s v="OSM"/>
    <s v="OSM"/>
    <s v="Head Office"/>
    <s v="Head Office"/>
    <s v="HEAD OFFICE"/>
    <x v="0"/>
    <x v="0"/>
  </r>
  <r>
    <s v="MINING CS"/>
    <s v="Head Office"/>
    <s v="Jabodetabek"/>
    <s v="EM Solutions"/>
    <s v="Agung Nugroho"/>
    <n v="10818"/>
    <m/>
    <d v="2005-06-01T00:00:00"/>
    <d v="2006-06-01T00:00:00"/>
    <s v="16 Tahun"/>
    <x v="1"/>
    <x v="1"/>
    <s v="Male"/>
    <s v="AGUNG.G@TRAKINDO.CO.ID"/>
    <s v="Rani MR/Listi Bahati"/>
    <d v="2006-06-01T00:00:00"/>
    <b v="1"/>
    <s v="MINING CS"/>
    <b v="1"/>
    <s v="Head Office"/>
    <b v="1"/>
    <s v="Agung Nugroho"/>
    <s v="10Z0230HL"/>
    <s v="MINING CS"/>
    <m/>
    <s v="OK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NORTHERN KAL"/>
    <s v="SCC Balikpapan"/>
    <s v="Luar Jabodetabek"/>
    <s v="Condition Monitoring"/>
    <s v="Muhammad Arief Muttaqien"/>
    <n v="10821"/>
    <m/>
    <d v="2005-06-01T00:00:00"/>
    <d v="2006-06-01T00:00:00"/>
    <s v="16 Tahun"/>
    <x v="1"/>
    <x v="1"/>
    <s v="Male"/>
    <s v="MUHAMMAD.MUTTAQIEN@TRAKINDO.CO.ID"/>
    <s v="Istiqamah"/>
    <d v="2006-06-01T00:00:00"/>
    <b v="1"/>
    <s v="NORTHERN KAL"/>
    <b v="1"/>
    <s v="SCC Balikpapan"/>
    <b v="1"/>
    <s v="Muhammad Arief Muttaqien"/>
    <s v="10D1230BM"/>
    <s v="NORTHERN KAL"/>
    <m/>
    <s v="Oke"/>
    <n v="7890869.0764119597"/>
    <n v="867995.59840531554"/>
    <m/>
    <m/>
    <n v="8758864.6748172753"/>
    <s v="NORTHERN KAL"/>
    <s v="NORTHERN KAL"/>
    <s v="SCC Balikpapan"/>
    <s v="SCC Balikpapan"/>
    <s v="NKAL - BALIKPAPAN"/>
    <x v="41"/>
    <x v="1"/>
  </r>
  <r>
    <s v="MINING CS"/>
    <s v="Head Office"/>
    <s v="Jabodetabek"/>
    <s v="Condition Monitoring"/>
    <s v="Rangga Yoga Pradana"/>
    <n v="10823"/>
    <m/>
    <d v="2005-06-01T00:00:00"/>
    <d v="2006-06-01T00:00:00"/>
    <s v="16 Tahun"/>
    <x v="1"/>
    <x v="1"/>
    <s v="Male"/>
    <s v="RANGGA.PRADANA@TRAKINDO.CO.ID"/>
    <s v="Rani MR/Listi Bahati"/>
    <d v="2006-06-01T00:00:00"/>
    <b v="1"/>
    <s v="MINING CS"/>
    <b v="1"/>
    <s v="Head Office"/>
    <b v="1"/>
    <s v="Rangga Yoga Pradana"/>
    <s v="10Z0230HL"/>
    <s v="MINING CS"/>
    <m/>
    <s v="Oke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JAVA"/>
    <s v="Cement Project/Cikeas"/>
    <s v="Jabodetabek"/>
    <s v="Service Direct"/>
    <s v="Hendiana Kardiman"/>
    <n v="10824"/>
    <m/>
    <d v="2005-06-01T00:00:00"/>
    <d v="2006-06-01T00:00:00"/>
    <s v="16 Tahun"/>
    <x v="1"/>
    <x v="1"/>
    <s v="Male"/>
    <s v="HENDIANA.KARDIMAN@TRAKINDO.CO.ID"/>
    <s v="Riana Dewi "/>
    <d v="2006-06-01T00:00:00"/>
    <b v="1"/>
    <s v="JAVA"/>
    <b v="1"/>
    <s v="Cement Project"/>
    <b v="0"/>
    <s v="Hendiana Kardiman"/>
    <s v="10A1360HA"/>
    <s v="JAVA"/>
    <m/>
    <s v="OK"/>
    <n v="7890869.0764119597"/>
    <n v="867995.59840531554"/>
    <m/>
    <m/>
    <n v="8758864.6748172753"/>
    <s v="JAVA"/>
    <s v="JAVA"/>
    <s v="Cement Project"/>
    <s v="Cement Project"/>
    <s v="JAVA - BSD"/>
    <x v="42"/>
    <x v="10"/>
  </r>
  <r>
    <s v="JAVA"/>
    <s v="BSD"/>
    <s v="Jabodetabek"/>
    <s v="Service Field"/>
    <s v="Roni"/>
    <n v="10826"/>
    <m/>
    <d v="2005-06-01T00:00:00"/>
    <d v="2006-06-01T00:00:00"/>
    <s v="16 Tahun"/>
    <x v="1"/>
    <x v="1"/>
    <s v="Male"/>
    <s v="R.RONI@TRAKINDO.CO.ID"/>
    <s v="Riana Dewi "/>
    <d v="2006-06-01T00:00:00"/>
    <b v="1"/>
    <s v="JAVA"/>
    <b v="1"/>
    <s v="BSD"/>
    <b v="1"/>
    <s v="Roni"/>
    <s v="10A1060HG"/>
    <s v="JAVA"/>
    <m/>
    <s v="OK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BSD"/>
    <s v="Jabodetabek"/>
    <s v="Service Direct"/>
    <s v="Junaedi Firnando"/>
    <n v="10827"/>
    <m/>
    <d v="2005-06-01T00:00:00"/>
    <d v="2006-09-01T00:00:00"/>
    <s v="16 Tahun"/>
    <x v="1"/>
    <x v="1"/>
    <s v="Male"/>
    <s v="JUNAEDI.FIRNANDO@TRAKINDO.CO.ID"/>
    <s v="Riana Dewi "/>
    <d v="2006-09-01T00:00:00"/>
    <b v="1"/>
    <s v="JAVA"/>
    <b v="1"/>
    <s v="BSD"/>
    <b v="1"/>
    <s v="Junaedi Firnando"/>
    <s v="10A1060HA"/>
    <s v="JAV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BSD"/>
    <s v="Jabodetabek"/>
    <s v="Service Direct"/>
    <s v="Yan Idries Moersanda"/>
    <n v="10828"/>
    <m/>
    <d v="2005-06-01T00:00:00"/>
    <d v="2006-06-01T00:00:00"/>
    <s v="16 Tahun"/>
    <x v="1"/>
    <x v="1"/>
    <s v="Male"/>
    <s v="YAN.I.MOERSANDA@TRAKINDO.CO.ID"/>
    <s v="Riana Dewi "/>
    <d v="2006-06-01T00:00:00"/>
    <b v="1"/>
    <s v="JAVA"/>
    <b v="1"/>
    <s v="BSD"/>
    <b v="1"/>
    <s v="Yan Idries Moersanda"/>
    <s v="10A1060HA"/>
    <s v="JAVA"/>
    <m/>
    <s v="OK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Bandung"/>
    <s v="Luar Jabodetabek"/>
    <s v="Service Direct"/>
    <s v="Heri Purwanto"/>
    <n v="10829"/>
    <m/>
    <d v="2005-06-01T00:00:00"/>
    <d v="2006-06-01T00:00:00"/>
    <s v="16 Tahun"/>
    <x v="1"/>
    <x v="1"/>
    <s v="Male"/>
    <s v="HE.PURWANTO@TRAKINDO.CO.ID"/>
    <s v="Riana Dewi "/>
    <d v="2006-06-01T00:00:00"/>
    <b v="1"/>
    <s v="JAVA"/>
    <b v="1"/>
    <s v="Bandung"/>
    <b v="1"/>
    <s v="Heri Purwanto"/>
    <s v="10A0560HA"/>
    <s v="JAVA"/>
    <m/>
    <s v="Oke"/>
    <n v="7890869.0764119597"/>
    <n v="867995.59840531554"/>
    <m/>
    <m/>
    <n v="8758864.6748172753"/>
    <s v="JAVA"/>
    <s v="JAVA"/>
    <s v="Bandung"/>
    <s v="Bandung"/>
    <s v="JAVA - BSD"/>
    <x v="36"/>
    <x v="10"/>
  </r>
  <r>
    <s v="JAVA"/>
    <s v="Cement Project/Sukabumi"/>
    <s v="Luar Jabodetabek"/>
    <s v="Service Direct"/>
    <s v="Khoerun Salim"/>
    <n v="10830"/>
    <m/>
    <d v="2005-06-01T00:00:00"/>
    <d v="2006-06-01T00:00:00"/>
    <s v="16 Tahun"/>
    <x v="1"/>
    <x v="1"/>
    <s v="Male"/>
    <s v="KHOERUN.SALIM@TRAKINDO.CO.ID"/>
    <s v="Riana Dewi "/>
    <d v="2006-06-01T00:00:00"/>
    <b v="1"/>
    <s v="JAVA"/>
    <b v="1"/>
    <s v="Cement Project"/>
    <b v="0"/>
    <s v="Khoerun Salim"/>
    <s v="10A1360HA"/>
    <s v="JAVA"/>
    <m/>
    <s v="OK"/>
    <n v="7890869.0764119597"/>
    <n v="867995.59840531554"/>
    <m/>
    <m/>
    <n v="8758864.6748172753"/>
    <s v="JAVA"/>
    <s v="JAVA"/>
    <s v="Cement Project"/>
    <s v="Cement Project"/>
    <s v="JAVA - BSD"/>
    <x v="42"/>
    <x v="10"/>
  </r>
  <r>
    <s v="PARTS SC"/>
    <s v="Head Office"/>
    <s v="Jabodetabek"/>
    <s v="Supply Planning"/>
    <s v="Rachmawaty Husein"/>
    <n v="10833"/>
    <m/>
    <d v="2005-06-01T00:00:00"/>
    <d v="2006-06-01T00:00:00"/>
    <s v="16 Tahun"/>
    <x v="1"/>
    <x v="1"/>
    <s v="Female"/>
    <s v="RACHMAWATY.HUSEIN@TRAKINDO.CO.ID"/>
    <s v="Rani MR/Listi Bahati"/>
    <d v="2006-06-01T00:00:00"/>
    <b v="1"/>
    <s v="PARTS SC"/>
    <b v="1"/>
    <s v="Head Office"/>
    <b v="1"/>
    <s v="Rachmawaty Husein"/>
    <s v="10Z0230LY"/>
    <s v="PARTS SC"/>
    <m/>
    <s v="Oke"/>
    <n v="7890869.0764119597"/>
    <n v="867995.59840531554"/>
    <m/>
    <m/>
    <n v="8758864.6748172753"/>
    <s v="PARTS SC"/>
    <s v="PARTS SC"/>
    <s v="Head Office"/>
    <s v="Head Office"/>
    <s v="HEAD OFFICE"/>
    <x v="0"/>
    <x v="0"/>
  </r>
  <r>
    <s v="EAST INDONESIA"/>
    <s v="Palu"/>
    <s v="Luar Jabodetabek"/>
    <s v="PS Sales Reps"/>
    <s v="Esra Dirgahayu"/>
    <n v="10834"/>
    <m/>
    <d v="2005-06-01T00:00:00"/>
    <d v="2006-06-01T00:00:00"/>
    <s v="16 Tahun"/>
    <x v="1"/>
    <x v="1"/>
    <s v="Male"/>
    <s v="ESRA.DIRGAHAYU@TRAKINDO.CO.ID"/>
    <s v="Jenny Bunga"/>
    <d v="2006-06-01T00:00:00"/>
    <b v="1"/>
    <s v="EAST INDONESIA"/>
    <b v="1"/>
    <s v="Palu"/>
    <b v="1"/>
    <s v="Esra Dirgahayu"/>
    <s v="10B4730FZ"/>
    <s v="EAST INDONESIA"/>
    <m/>
    <s v="OK"/>
    <n v="7890869.0764119597"/>
    <n v="867995.59840531554"/>
    <m/>
    <m/>
    <n v="8758864.6748172753"/>
    <s v="EAST INDONESIA"/>
    <s v="EAST INDONESIA"/>
    <s v="Palu"/>
    <s v="Palu"/>
    <s v="EAST INDONESIA"/>
    <x v="43"/>
    <x v="8"/>
  </r>
  <r>
    <s v="EAST INDONESIA"/>
    <s v="Soroako"/>
    <s v="Luar Jabodetabek"/>
    <s v="Service Direct"/>
    <s v="Idrianto Bungka"/>
    <n v="10835"/>
    <m/>
    <d v="2005-06-01T00:00:00"/>
    <d v="2006-06-01T00:00:00"/>
    <s v="16 Tahun"/>
    <x v="1"/>
    <x v="1"/>
    <s v="Male"/>
    <s v="IDRIANTO.BUNGKA@TRAKINDO.CO.ID"/>
    <s v="Alfrida T.Rante"/>
    <d v="2006-06-01T00:00:00"/>
    <b v="1"/>
    <s v="EAST INDONESIA"/>
    <b v="1"/>
    <s v="Soroako"/>
    <b v="1"/>
    <s v="Idrianto Bungka"/>
    <s v="10B4860HA"/>
    <s v="EAST INDONESIA"/>
    <m/>
    <s v="Oke"/>
    <n v="7890869.0764119597"/>
    <n v="867995.59840531554"/>
    <m/>
    <m/>
    <n v="8758864.6748172753"/>
    <s v="EAST INDONESIA"/>
    <s v="EAST INDONESIA"/>
    <s v="Soroako"/>
    <s v="Soroako"/>
    <s v="EAST INDONESIA"/>
    <x v="32"/>
    <x v="13"/>
  </r>
  <r>
    <s v="NORTHERN KAL"/>
    <s v="Sangatta"/>
    <s v="Luar Jabodetabek"/>
    <s v="Service Direct"/>
    <s v="Sopyan"/>
    <n v="10837"/>
    <m/>
    <d v="2005-06-01T00:00:00"/>
    <d v="2006-06-01T00:00:00"/>
    <s v="16 Tahun"/>
    <x v="1"/>
    <x v="1"/>
    <s v="Male"/>
    <s v="S.SOPYAN@TRAKINDO.CO.ID"/>
    <s v="Ade Chandra"/>
    <d v="2006-06-01T00:00:00"/>
    <b v="1"/>
    <s v="NORTHERN KAL"/>
    <b v="1"/>
    <s v="Sangatta"/>
    <b v="1"/>
    <s v="Sopyan"/>
    <s v="10G3860HA"/>
    <s v="NORTHERN KAL"/>
    <m/>
    <s v="OK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NORTHERN KAL"/>
    <s v="Sangatta"/>
    <s v="Luar Jabodetabek"/>
    <s v="Service Direct"/>
    <s v="Petrus Rosi Londong"/>
    <n v="10839"/>
    <m/>
    <d v="2005-06-01T00:00:00"/>
    <d v="2006-06-01T00:00:00"/>
    <s v="16 Tahun"/>
    <x v="1"/>
    <x v="1"/>
    <s v="Male"/>
    <s v="PETRUS.R.LONDONG@TRAKINDO.CO.ID"/>
    <s v="Ade Chandra"/>
    <d v="2006-06-01T00:00:00"/>
    <b v="1"/>
    <s v="NORTHERN KAL"/>
    <b v="1"/>
    <s v="Sangatta"/>
    <b v="1"/>
    <s v="Petrus Rosi Londong"/>
    <s v="10G3860HA"/>
    <s v="NORTHERN KAL"/>
    <m/>
    <s v="Oke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EAST INDONESIA"/>
    <s v="Gorontalo"/>
    <s v="Luar Jabodetabek"/>
    <s v="Gorontalo Site"/>
    <s v="Eko Rutin Rianto"/>
    <n v="10842"/>
    <m/>
    <d v="2005-06-01T00:00:00"/>
    <d v="2006-06-01T00:00:00"/>
    <s v="16 Tahun"/>
    <x v="1"/>
    <x v="1"/>
    <s v="Male"/>
    <s v="EKO.RIANTO@TRAKINDO.CO.ID"/>
    <s v="Didi Manuaron"/>
    <d v="2006-06-01T00:00:00"/>
    <b v="1"/>
    <s v="EAST INDONESIA"/>
    <b v="1"/>
    <s v="Gorontalo"/>
    <b v="1"/>
    <s v="Eko Rutin Rianto"/>
    <s v="10B4299JA"/>
    <s v="EAST INDONESIA"/>
    <m/>
    <s v="OK"/>
    <n v="7890869.0764119597"/>
    <n v="867995.59840531554"/>
    <m/>
    <m/>
    <n v="8758864.6748172753"/>
    <s v="EAST INDONESIA"/>
    <s v="EAST INDONESIA"/>
    <s v="Manado"/>
    <s v="Manado"/>
    <s v="EAST INDONESIA"/>
    <x v="26"/>
    <x v="8"/>
  </r>
  <r>
    <s v="EAST INDONESIA"/>
    <s v="Sorong"/>
    <s v="Luar Jabodetabek"/>
    <s v="Service Direct"/>
    <s v="Amir Ramli"/>
    <n v="10845"/>
    <m/>
    <d v="2005-06-01T00:00:00"/>
    <d v="2006-12-01T00:00:00"/>
    <s v="16 Tahun"/>
    <x v="1"/>
    <x v="1"/>
    <s v="Male"/>
    <s v="AMIR.RAMLI@TRAKINDO.CO.ID"/>
    <s v="Edwin Johan Rombon"/>
    <d v="2006-12-01T00:00:00"/>
    <b v="1"/>
    <s v="EAST INDONESIA"/>
    <b v="1"/>
    <s v="Sorong"/>
    <b v="1"/>
    <s v="Amir Ramli"/>
    <s v="10B4460HA"/>
    <s v="EAST INDONESIA"/>
    <m/>
    <s v="Oke"/>
    <n v="7890869.0764119597"/>
    <n v="867995.59840531554"/>
    <m/>
    <m/>
    <n v="8758864.6748172753"/>
    <s v="EAST INDONESIA"/>
    <s v="EAST INDONESIA"/>
    <s v="Sorong"/>
    <s v="Sorong"/>
    <s v="EAST INDONESIA"/>
    <x v="44"/>
    <x v="8"/>
  </r>
  <r>
    <s v="JAVA"/>
    <s v="Batam"/>
    <s v="Luar Jabodetabek"/>
    <s v="PS Sales Supervision"/>
    <s v="Dede Mohamad Yahya"/>
    <n v="10849"/>
    <m/>
    <d v="2005-06-13T00:00:00"/>
    <d v="2006-06-01T00:00:00"/>
    <s v="16 Tahun"/>
    <x v="1"/>
    <x v="1"/>
    <s v="Male"/>
    <s v="DEDE.YAHYA@TRAKINDO.CO.ID"/>
    <s v="Riana Dewi "/>
    <d v="2006-06-01T00:00:00"/>
    <b v="1"/>
    <s v="JAVA"/>
    <b v="1"/>
    <s v="Batam"/>
    <b v="1"/>
    <s v="Dede Mohamad Yahya"/>
    <s v="10A1130FZ"/>
    <s v="JAVA"/>
    <m/>
    <s v="OK"/>
    <n v="7890869.0764119597"/>
    <n v="867995.59840531554"/>
    <m/>
    <m/>
    <n v="8758864.6748172753"/>
    <s v="JAVA"/>
    <s v="JAVA"/>
    <s v="Batam"/>
    <s v="Batam"/>
    <s v="JAVA - BSD"/>
    <x v="45"/>
    <x v="10"/>
  </r>
  <r>
    <s v="NORTHERN KAL"/>
    <s v="Sangatta"/>
    <s v="Luar Jabodetabek"/>
    <s v="Service Field"/>
    <s v="David Arijanto"/>
    <n v="10875"/>
    <m/>
    <d v="2005-06-08T00:00:00"/>
    <d v="2006-06-01T00:00:00"/>
    <s v="16 Tahun"/>
    <x v="1"/>
    <x v="1"/>
    <s v="Male"/>
    <s v="DAVID.ARIJANTO@TRAKINDO.CO.ID"/>
    <s v="Ade Chandra"/>
    <d v="2006-06-01T00:00:00"/>
    <b v="1"/>
    <s v="NORTHERN KAL"/>
    <b v="1"/>
    <s v="Sangatta"/>
    <b v="1"/>
    <s v="David Arijanto"/>
    <s v="10G3860HG"/>
    <s v="NORTHERN KAL"/>
    <m/>
    <s v="Oke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NORTHERN KAL"/>
    <s v="Balikpapan"/>
    <s v="Luar Jabodetabek"/>
    <s v="Service Direct"/>
    <s v="Arjabudi"/>
    <n v="10876"/>
    <m/>
    <d v="2005-06-06T00:00:00"/>
    <d v="2006-11-01T00:00:00"/>
    <s v="16 Tahun"/>
    <x v="1"/>
    <x v="1"/>
    <s v="Male"/>
    <s v="A.ARJABUDI@TRAKINDO.CO.ID"/>
    <s v="Istiqamah"/>
    <d v="2006-11-01T00:00:00"/>
    <b v="1"/>
    <s v="NORTHERN KAL"/>
    <b v="1"/>
    <s v="Balikpapan"/>
    <b v="1"/>
    <s v="Arjabudi"/>
    <s v="10G3160HA"/>
    <s v="NORTHERN KAL"/>
    <m/>
    <s v="OK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SUMATERA"/>
    <s v="Pekanbaru"/>
    <s v="Luar Jabodetabek"/>
    <s v="Service Account"/>
    <s v="Jul Asri"/>
    <n v="10905"/>
    <m/>
    <d v="2005-06-01T00:00:00"/>
    <d v="2006-09-01T00:00:00"/>
    <s v="16 Tahun"/>
    <x v="1"/>
    <x v="1"/>
    <s v="Male"/>
    <s v="JUL.ASRI@TRAKINDO.CO.ID"/>
    <s v="Andresia Eka Putri"/>
    <d v="2006-09-01T00:00:00"/>
    <b v="1"/>
    <s v="SUMATERA"/>
    <b v="1"/>
    <s v="Pekanbaru"/>
    <b v="1"/>
    <s v="Jul Asri"/>
    <s v="10F1960HG"/>
    <s v="SUMATERA"/>
    <m/>
    <s v="Oke"/>
    <n v="7890869.0764119597"/>
    <n v="867995.59840531554"/>
    <m/>
    <m/>
    <n v="8758864.6748172753"/>
    <s v="SUMATERA"/>
    <s v="SUMATERA"/>
    <s v="Pekanbaru"/>
    <s v="Pekanbaru"/>
    <s v="SUMATERA - PEKANBARU"/>
    <x v="31"/>
    <x v="12"/>
  </r>
  <r>
    <s v="SUMATERA"/>
    <s v="Medan"/>
    <s v="Luar Jabodetabek"/>
    <s v="Service Workshop"/>
    <s v="Ade Vinando"/>
    <n v="10906"/>
    <m/>
    <d v="2005-06-01T00:00:00"/>
    <d v="2006-06-01T00:00:00"/>
    <s v="16 Tahun"/>
    <x v="1"/>
    <x v="1"/>
    <s v="Male"/>
    <s v="ADE.VINANDO@TRAKINDO.CO.ID"/>
    <s v="Suyanti "/>
    <d v="2006-06-01T00:00:00"/>
    <b v="1"/>
    <s v="SUMATERA"/>
    <b v="1"/>
    <s v="Medan"/>
    <b v="1"/>
    <s v="Ade Vinando"/>
    <s v="10F2160HG"/>
    <s v="SUMATERA"/>
    <m/>
    <s v="OK"/>
    <n v="7890869.0764119597"/>
    <n v="867995.59840531554"/>
    <m/>
    <m/>
    <n v="8758864.6748172753"/>
    <s v="SUMATERA"/>
    <s v="SUMATERA"/>
    <s v="Meulaboh"/>
    <s v="Meulaboh"/>
    <s v="SUMATERA - PEKANBARU"/>
    <x v="46"/>
    <x v="12"/>
  </r>
  <r>
    <s v="HR"/>
    <s v="Cileungsi"/>
    <s v="Jabodetabek"/>
    <s v="Learning Architect (Hard Skill -Service)"/>
    <s v="Agus Setyawan"/>
    <n v="10962"/>
    <m/>
    <d v="2005-06-10T00:00:00"/>
    <d v="2006-06-10T00:00:00"/>
    <s v="16 Tahun"/>
    <x v="1"/>
    <x v="1"/>
    <s v="Male"/>
    <s v="AGUS.SETYAWAN@TRAKINDO.CO.ID"/>
    <s v="Rani MR/Listi Bahati"/>
    <d v="2006-06-10T00:00:00"/>
    <b v="1"/>
    <s v="HR"/>
    <b v="1"/>
    <s v="Cileungsi"/>
    <b v="1"/>
    <s v="Agus Setyawan"/>
    <s v="10Z0299HT"/>
    <s v="HR"/>
    <m/>
    <s v="Oke"/>
    <n v="7890869.0764119597"/>
    <n v="867995.59840531554"/>
    <m/>
    <m/>
    <n v="8758864.6748172753"/>
    <s v="HR"/>
    <s v="HR"/>
    <s v="Cileungsi"/>
    <s v="Cileungsi"/>
    <s v="HEAD OFFICE"/>
    <x v="47"/>
    <x v="15"/>
  </r>
  <r>
    <s v="HR"/>
    <s v="Cileungsi"/>
    <s v="Jabodetabek"/>
    <s v="Learning Architect Hard Skill-NonService"/>
    <s v="Sri Widodo"/>
    <n v="10973"/>
    <m/>
    <d v="2005-07-01T00:00:00"/>
    <d v="2006-07-01T00:00:00"/>
    <s v="16 Tahun"/>
    <x v="1"/>
    <x v="1"/>
    <s v="Male"/>
    <s v="SRI.WIDODO@TRAKINDO.CO.ID"/>
    <s v="Rani MR/Listi Bahati"/>
    <d v="2006-07-01T00:00:00"/>
    <b v="1"/>
    <s v="HR"/>
    <b v="1"/>
    <s v="Cileungsi"/>
    <b v="1"/>
    <s v="Sri Widodo"/>
    <s v="10Z0299HT"/>
    <s v="HR"/>
    <m/>
    <s v="OK"/>
    <n v="7890869.0764119597"/>
    <n v="867995.59840531554"/>
    <m/>
    <m/>
    <n v="8758864.6748172753"/>
    <s v="HR"/>
    <s v="HR"/>
    <s v="Cileungsi"/>
    <s v="Cileungsi"/>
    <s v="HEAD OFFICE"/>
    <x v="47"/>
    <x v="15"/>
  </r>
  <r>
    <s v="EAST INDONESIA"/>
    <s v="Jayapura"/>
    <s v="Luar Jabodetabek"/>
    <s v="Jayapura Branch"/>
    <s v="Andi Yusri"/>
    <n v="11035"/>
    <m/>
    <d v="2005-07-01T00:00:00"/>
    <d v="2006-07-01T00:00:00"/>
    <s v="16 Tahun"/>
    <x v="1"/>
    <x v="1"/>
    <s v="Male"/>
    <s v="ANDI.YUSRI@TRAKINDO.CO.ID"/>
    <s v="Edwin Johan Rombon"/>
    <d v="2006-07-01T00:00:00"/>
    <b v="1"/>
    <s v="EAST INDONESIA"/>
    <b v="1"/>
    <s v="Jayapura"/>
    <b v="1"/>
    <s v="Andi Yusri"/>
    <s v="10B4699JA"/>
    <s v="EAST INDONESIA"/>
    <m/>
    <s v="Oke"/>
    <n v="7890869.0764119597"/>
    <n v="867995.59840531554"/>
    <m/>
    <m/>
    <n v="8758864.6748172753"/>
    <s v="EAST INDONESIA"/>
    <s v="EAST INDONESIA"/>
    <s v="Jayapura"/>
    <s v="Jayapura"/>
    <s v="EAST INDONESIA"/>
    <x v="16"/>
    <x v="8"/>
  </r>
  <r>
    <s v="EAST INDONESIA"/>
    <s v="Sorong"/>
    <s v="Luar Jabodetabek"/>
    <s v="Service Direct"/>
    <s v="Yuli Winarto"/>
    <n v="11036"/>
    <m/>
    <d v="2005-07-01T00:00:00"/>
    <d v="2006-07-01T00:00:00"/>
    <s v="16 Tahun"/>
    <x v="1"/>
    <x v="1"/>
    <s v="Male"/>
    <s v="YULI.WINARTO@TRAKINDO.CO.ID"/>
    <s v="Edwin Johan Rombon"/>
    <d v="2006-07-01T00:00:00"/>
    <b v="1"/>
    <s v="EAST INDONESIA"/>
    <b v="1"/>
    <s v="Sorong"/>
    <b v="1"/>
    <s v="Yuli Winarto"/>
    <s v="10B4460HA"/>
    <s v="EAST INDONESIA"/>
    <m/>
    <s v="OK"/>
    <n v="7890869.0764119597"/>
    <n v="867995.59840531554"/>
    <m/>
    <m/>
    <n v="8758864.6748172753"/>
    <s v="EAST INDONESIA"/>
    <s v="EAST INDONESIA"/>
    <s v="Sorong"/>
    <s v="Jayapura"/>
    <s v="EAST INDONESIA"/>
    <x v="44"/>
    <x v="8"/>
  </r>
  <r>
    <s v="JAVA"/>
    <s v="Surabaya"/>
    <s v="Luar Jabodetabek"/>
    <s v="Service"/>
    <s v="Wheny Very Astanto"/>
    <n v="11037"/>
    <m/>
    <d v="2005-07-01T00:00:00"/>
    <d v="2006-07-01T00:00:00"/>
    <s v="16 Tahun"/>
    <x v="1"/>
    <x v="1"/>
    <s v="Male"/>
    <s v="WHENY.V.ASTANTO@TRAKINDO.CO.ID"/>
    <s v="Muh. Dipo Alam"/>
    <d v="2006-07-01T00:00:00"/>
    <b v="1"/>
    <s v="JAVA"/>
    <b v="1"/>
    <s v="Surabaya"/>
    <b v="1"/>
    <s v="Wheny Very Astanto"/>
    <s v="10A0760HA"/>
    <s v="JAVA"/>
    <m/>
    <s v="OK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BATU HIJAU"/>
    <s v="Batu Hijau"/>
    <s v="Luar Jabodetabek"/>
    <s v="Parts Warehouse"/>
    <s v="Sahrul Ramdani"/>
    <n v="11041"/>
    <m/>
    <d v="2005-07-01T00:00:00"/>
    <d v="2006-07-01T00:00:00"/>
    <s v="16 Tahun"/>
    <x v="1"/>
    <x v="1"/>
    <s v="Male"/>
    <s v="SAHRUL.RAMDANI@TRAKINDO.CO.ID"/>
    <s v="Uji Anisyah"/>
    <d v="2006-07-01T00:00:00"/>
    <b v="1"/>
    <s v="BATU HIJAU"/>
    <b v="1"/>
    <s v="Batu Hijau"/>
    <b v="1"/>
    <s v="Sahrul Ramdani"/>
    <s v="10R5930HW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EAST INDONESIA"/>
    <s v="Soroako"/>
    <s v="Luar Jabodetabek"/>
    <s v="Service Direct"/>
    <s v="Andy Carold"/>
    <n v="11042"/>
    <m/>
    <d v="2005-07-04T00:00:00"/>
    <d v="2006-08-01T00:00:00"/>
    <s v="16 Tahun"/>
    <x v="1"/>
    <x v="1"/>
    <s v="Male"/>
    <s v="ANDY.CAROLD@TRAKINDO.CO.ID"/>
    <s v="Alfrida T.Rante"/>
    <d v="2006-08-01T00:00:00"/>
    <b v="1"/>
    <s v="EAST INDONESIA"/>
    <b v="1"/>
    <s v="Soroako"/>
    <b v="1"/>
    <s v="Andy Carold"/>
    <s v="10B4860HA"/>
    <s v="EAST INDONESIA"/>
    <m/>
    <s v="Oke"/>
    <n v="7890869.0764119597"/>
    <n v="867995.59840531554"/>
    <m/>
    <m/>
    <n v="8758864.6748172753"/>
    <s v="EAST INDONESIA"/>
    <s v="EAST INDONESIA"/>
    <s v="Soroako"/>
    <s v="Tj. Redeb-Berau"/>
    <s v="NKAL - BALIKPAPAN"/>
    <x v="32"/>
    <x v="13"/>
  </r>
  <r>
    <s v="JAVA"/>
    <s v="Tumpangpitu"/>
    <s v="Luar Jabodetabek"/>
    <s v="Technical Communicator"/>
    <s v="Rendik Handoyo"/>
    <n v="11063"/>
    <m/>
    <d v="2005-07-01T00:00:00"/>
    <d v="2006-07-01T00:00:00"/>
    <s v="16 Tahun"/>
    <x v="1"/>
    <x v="1"/>
    <s v="Male"/>
    <s v="RENDIK.HANDOYO@TRAKINDO.CO.ID"/>
    <s v="Muh. Dipo Alam"/>
    <d v="2006-07-01T00:00:00"/>
    <b v="1"/>
    <s v="JAVA"/>
    <b v="1"/>
    <s v="Tumpangpitu"/>
    <b v="1"/>
    <s v="Rendik Handoyo"/>
    <s v="10A0960HG"/>
    <s v="JAVA"/>
    <m/>
    <s v="OK"/>
    <n v="7890869.0764119597"/>
    <n v="867995.59840531554"/>
    <m/>
    <m/>
    <n v="8758864.6748172753"/>
    <s v="JAVA"/>
    <s v="JAVA"/>
    <s v="Tumpangpitu"/>
    <s v="Tumpangpitu"/>
    <s v="JAVA - SURABAYA"/>
    <x v="48"/>
    <x v="7"/>
  </r>
  <r>
    <s v="JAVA"/>
    <s v="Surabaya"/>
    <s v="Luar Jabodetabek"/>
    <s v="Service Direct"/>
    <s v="Eko Yudi Saputro"/>
    <n v="11065"/>
    <m/>
    <d v="2005-07-01T00:00:00"/>
    <d v="2006-07-01T00:00:00"/>
    <s v="16 Tahun"/>
    <x v="1"/>
    <x v="1"/>
    <s v="Male"/>
    <s v="EKO.Y.SAPUTRO@TRAKINDO.CO.ID"/>
    <s v="Muh. Dipo Alam"/>
    <d v="2006-07-01T00:00:00"/>
    <b v="1"/>
    <s v="JAVA"/>
    <b v="1"/>
    <s v="Surabaya"/>
    <b v="1"/>
    <s v="Eko Yudi Saputro"/>
    <s v="10A0760HA"/>
    <s v="JAVA"/>
    <m/>
    <s v="OK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JAVA"/>
    <s v="Surabaya"/>
    <s v="Luar Jabodetabek"/>
    <s v="Service"/>
    <s v="Oktavian Suryantono"/>
    <n v="11066"/>
    <m/>
    <d v="2005-07-01T00:00:00"/>
    <d v="2006-07-01T00:00:00"/>
    <s v="16 Tahun"/>
    <x v="1"/>
    <x v="1"/>
    <s v="Male"/>
    <s v="OKTAVIAN.SURYANTONO@TRAKINDO.CO.ID"/>
    <s v="Muh. Dipo Alam"/>
    <d v="2006-07-01T00:00:00"/>
    <b v="1"/>
    <s v="JAVA"/>
    <b v="1"/>
    <s v="Surabaya"/>
    <b v="1"/>
    <s v="Oktavian Suryantono"/>
    <s v="10A0760HA"/>
    <s v="JAVA"/>
    <m/>
    <s v="OK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JAVA"/>
    <s v="Surabaya"/>
    <s v="Luar Jabodetabek"/>
    <s v="Service"/>
    <s v="Setiawan"/>
    <n v="11067"/>
    <m/>
    <d v="2005-07-01T00:00:00"/>
    <d v="2006-07-01T00:00:00"/>
    <s v="16 Tahun"/>
    <x v="1"/>
    <x v="1"/>
    <s v="Male"/>
    <s v="S.SETIAWAN@TRAKINDO.CO.ID"/>
    <s v="Muh. Dipo Alam"/>
    <d v="2006-07-01T00:00:00"/>
    <b v="1"/>
    <s v="JAVA"/>
    <b v="1"/>
    <s v="Surabaya"/>
    <b v="1"/>
    <s v="Setiawan"/>
    <s v="10A0760HA"/>
    <s v="JAVA"/>
    <m/>
    <s v="OK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JAVA"/>
    <s v="SCC East Java"/>
    <s v="Luar Jabodetabek"/>
    <s v="Technical Communicator"/>
    <s v="Lutfi Hariadi"/>
    <n v="11068"/>
    <m/>
    <d v="2005-07-01T00:00:00"/>
    <d v="2006-07-01T00:00:00"/>
    <s v="16 Tahun"/>
    <x v="1"/>
    <x v="1"/>
    <s v="Male"/>
    <s v="LUTFI.HARIADI@TRAKINDO.CO.ID"/>
    <s v="Muh. Dipo Alam"/>
    <d v="2006-07-01T00:00:00"/>
    <b v="1"/>
    <s v="JAVA"/>
    <b v="1"/>
    <s v="SCC East Java"/>
    <b v="1"/>
    <s v="Lutfi Hariadi"/>
    <s v="10D0630BM"/>
    <s v="JAVA"/>
    <m/>
    <s v="OK"/>
    <n v="7890869.0764119597"/>
    <n v="867995.59840531554"/>
    <m/>
    <m/>
    <n v="8758864.6748172753"/>
    <s v="JAVA"/>
    <s v="JAVA"/>
    <s v="SCC East Java"/>
    <s v="SCC East Java"/>
    <s v="JAVA - SURABAYA"/>
    <x v="49"/>
    <x v="7"/>
  </r>
  <r>
    <s v="JAVA"/>
    <s v="Surabaya"/>
    <s v="Luar Jabodetabek"/>
    <s v="Service Workshop"/>
    <s v="Rochman Widodo"/>
    <n v="11069"/>
    <m/>
    <d v="2005-07-01T00:00:00"/>
    <d v="2006-07-01T00:00:00"/>
    <s v="16 Tahun"/>
    <x v="1"/>
    <x v="1"/>
    <s v="Male"/>
    <s v="ROCHMAN.WIDODO@TRAKINDO.CO.ID"/>
    <s v="Muh. Dipo Alam"/>
    <d v="2006-07-01T00:00:00"/>
    <b v="1"/>
    <s v="JAVA"/>
    <b v="1"/>
    <s v="Surabaya"/>
    <b v="1"/>
    <s v="Rochman Widodo"/>
    <s v="10A0760HG"/>
    <s v="JAVA"/>
    <m/>
    <s v="OK"/>
    <n v="7890869.0764119597"/>
    <n v="867995.59840531554"/>
    <m/>
    <m/>
    <n v="8758864.6748172753"/>
    <s v="JAVA"/>
    <s v="JAVA"/>
    <s v="Surabaya"/>
    <s v="Kuala Kencana"/>
    <s v="TEMBAGAPURA"/>
    <x v="15"/>
    <x v="7"/>
  </r>
  <r>
    <s v="C&amp;F CUST SUPP"/>
    <s v="Head Office"/>
    <s v="Jabodetabek"/>
    <s v="Condition Monitoring"/>
    <s v="Muhammad Saleh"/>
    <n v="11077"/>
    <m/>
    <d v="2005-07-04T00:00:00"/>
    <d v="2006-07-01T00:00:00"/>
    <s v="16 Tahun"/>
    <x v="1"/>
    <x v="1"/>
    <s v="Male"/>
    <s v="MUHAMMAD.HALIM@TRAKINDO.CO.ID"/>
    <s v="Rani MR/Listi Bahati"/>
    <d v="2006-07-01T00:00:00"/>
    <b v="1"/>
    <s v="C&amp;F CUST SUPP"/>
    <b v="1"/>
    <s v="Head Office"/>
    <b v="1"/>
    <s v="Muhammad Saleh"/>
    <s v="10Z0230HK"/>
    <s v="C&amp;F CUST SUPP"/>
    <m/>
    <s v="OK"/>
    <n v="7890869.0764119597"/>
    <n v="867995.59840531554"/>
    <m/>
    <m/>
    <n v="8758864.6748172753"/>
    <s v="C&amp;F CUST SUPP"/>
    <s v="C&amp;F CUST SUPP"/>
    <s v="Head Office"/>
    <s v="Head Office"/>
    <s v="HEAD OFFICE"/>
    <x v="0"/>
    <x v="0"/>
  </r>
  <r>
    <s v="EAST INDONESIA"/>
    <s v="Kendari"/>
    <s v="Luar Jabodetabek"/>
    <s v="Warranty"/>
    <s v="Nurwahyudi"/>
    <n v="11078"/>
    <m/>
    <d v="2005-07-04T00:00:00"/>
    <d v="2006-07-01T00:00:00"/>
    <s v="16 Tahun"/>
    <x v="1"/>
    <x v="1"/>
    <s v="Male"/>
    <s v="NURWAHYUDI.KADIR@TRAKINDO.CO.ID"/>
    <s v="Jenny Bunga"/>
    <d v="2006-07-01T00:00:00"/>
    <b v="1"/>
    <s v="EAST INDONESIA"/>
    <b v="1"/>
    <s v="Kendari"/>
    <b v="1"/>
    <s v="Nurwahyudi"/>
    <s v="10B5160HG"/>
    <s v="EAST INDONESIA"/>
    <m/>
    <s v="OK"/>
    <n v="7890869.0764119597"/>
    <n v="867995.59840531554"/>
    <m/>
    <m/>
    <n v="8758864.6748172753"/>
    <s v="EAST INDONESIA"/>
    <s v="EAST INDONESIA"/>
    <s v="Kendari"/>
    <s v="SCC Makassar"/>
    <s v="EAST INDONESIA"/>
    <x v="50"/>
    <x v="8"/>
  </r>
  <r>
    <s v="ENGINEERING SV"/>
    <s v="CRC Balikpapan"/>
    <s v="Luar Jabodetabek"/>
    <s v="Component Solution"/>
    <s v="Tri Wahyu Prio Saputro"/>
    <n v="11176"/>
    <m/>
    <d v="2005-08-01T00:00:00"/>
    <d v="2006-08-01T00:00:00"/>
    <s v="16 Tahun"/>
    <x v="1"/>
    <x v="1"/>
    <s v="Male"/>
    <s v="TRI.SAPUTRO@TRAKINDO.CO.ID"/>
    <s v="M Fadly"/>
    <d v="2006-08-01T00:00:00"/>
    <b v="1"/>
    <s v="ENGINEERING SV"/>
    <b v="1"/>
    <s v="CRC Balikpapan"/>
    <b v="1"/>
    <s v="Tri Wahyu Prio Saputro"/>
    <s v="10W5760HZ"/>
    <s v="ENGINEERING SV"/>
    <m/>
    <s v="OK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NORTHERN KAL"/>
    <s v="Balikpapan"/>
    <s v="Luar Jabodetabek"/>
    <s v="Service Direct"/>
    <s v="Nanda Kurniawan Apriyanto"/>
    <n v="11179"/>
    <m/>
    <d v="2005-08-01T00:00:00"/>
    <d v="2006-08-01T00:00:00"/>
    <s v="16 Tahun"/>
    <x v="1"/>
    <x v="1"/>
    <s v="Male"/>
    <s v="NANDA.APRIYANTO@TRAKINDO.CO.ID"/>
    <s v="Istiqamah"/>
    <d v="2006-08-01T00:00:00"/>
    <b v="1"/>
    <s v="ENGINEERING SV"/>
    <b v="0"/>
    <s v="MRC Balikpapan"/>
    <b v="0"/>
    <s v="Nanda Kurniawan Apriyanto"/>
    <s v="10W5860HG"/>
    <s v="ENGINEERING SV"/>
    <s v="Move to MRC"/>
    <s v="OK"/>
    <n v="7890869.0764119597"/>
    <n v="867995.59840531554"/>
    <m/>
    <m/>
    <n v="8758864.6748172753"/>
    <s v="ENGINEERING SV"/>
    <s v="ENGINEERING SV"/>
    <s v="MRC Balikpapan"/>
    <s v="Balikpapan"/>
    <s v="NKAL - BALIKPAPAN"/>
    <x v="13"/>
    <x v="5"/>
  </r>
  <r>
    <s v="ENGINEERING SV"/>
    <s v="CRC Balikpapan"/>
    <s v="Luar Jabodetabek"/>
    <s v="Mi CRC"/>
    <s v="Almuktiono Salim"/>
    <n v="11185"/>
    <m/>
    <d v="2005-08-01T00:00:00"/>
    <d v="2007-02-01T00:00:00"/>
    <s v="16 Tahun"/>
    <x v="1"/>
    <x v="1"/>
    <s v="Male"/>
    <s v="ALMUKTIONO.SALIM@TRAKINDO.CO.ID"/>
    <s v="M Fadly"/>
    <d v="2007-02-01T00:00:00"/>
    <b v="1"/>
    <s v="ENGINEERING SV"/>
    <b v="1"/>
    <s v="CRC Balikpapan"/>
    <b v="1"/>
    <s v="Almuktiono Salim"/>
    <s v="10W5760HG"/>
    <s v="ENGINEERING SV"/>
    <m/>
    <s v="OK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ENGINEERING SV"/>
    <s v="CRC Balikpapan"/>
    <s v="Luar Jabodetabek"/>
    <s v="Service Performance"/>
    <s v="Cholid Mahfud Yusuf"/>
    <n v="11187"/>
    <m/>
    <d v="2005-08-01T00:00:00"/>
    <d v="2006-08-01T00:00:00"/>
    <s v="16 Tahun"/>
    <x v="1"/>
    <x v="1"/>
    <s v="Male"/>
    <s v="CHOLID.YUSUF@TRAKINDO.CO.ID"/>
    <s v="M Fadly"/>
    <d v="2006-08-01T00:00:00"/>
    <b v="1"/>
    <s v="ENGINEERING SV"/>
    <b v="1"/>
    <s v="CRC Balikpapan"/>
    <b v="1"/>
    <s v="Cholid Mahfud Yusuf"/>
    <s v="10W5760HG"/>
    <s v="ENGINEERING SV"/>
    <m/>
    <s v="Oke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NORTHERN KAL"/>
    <s v="Tj. Redeb-Berau"/>
    <s v="Luar Jabodetabek"/>
    <s v="Service Support"/>
    <s v="Djahrani"/>
    <n v="11188"/>
    <m/>
    <d v="2005-08-01T00:00:00"/>
    <d v="2006-08-01T00:00:00"/>
    <s v="16 Tahun"/>
    <x v="1"/>
    <x v="1"/>
    <s v="Male"/>
    <s v="DJAHRANI@TRAKINDO.CO.ID"/>
    <s v="Krisna Wijaya Kusuma"/>
    <d v="2006-08-01T00:00:00"/>
    <b v="1"/>
    <s v="NORTHERN KAL"/>
    <b v="1"/>
    <s v="Tj. Redeb-Berau"/>
    <b v="1"/>
    <s v="Djahrani"/>
    <s v="10G5660HG"/>
    <s v="NORTHERN KAL"/>
    <m/>
    <s v="OK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ENGINEERING SV"/>
    <s v="CRC Balikpapan"/>
    <s v="Luar Jabodetabek"/>
    <s v="P - Disassembly, Cleaning &amp; Inspection"/>
    <s v="Husain Maulana"/>
    <n v="11196"/>
    <m/>
    <d v="2005-08-01T00:00:00"/>
    <d v="2006-08-01T00:00:00"/>
    <s v="16 Tahun"/>
    <x v="1"/>
    <x v="1"/>
    <s v="Male"/>
    <s v="HUSAIN.MAULANA@TRAKINDO.CO.ID"/>
    <s v="M Fadly"/>
    <d v="2006-08-01T00:00:00"/>
    <b v="1"/>
    <s v="ENGINEERING SV"/>
    <b v="1"/>
    <s v="CRC Balikpapan"/>
    <b v="1"/>
    <s v="Husain Maulana"/>
    <s v="10W5760HG"/>
    <s v="ENGINEERING SV"/>
    <m/>
    <s v="Oke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ENGINEERING SV"/>
    <s v="MRC Balikpapan"/>
    <s v="Luar Jabodetabek"/>
    <s v="Maintenance Planning"/>
    <s v="Joko Triyono"/>
    <n v="11198"/>
    <m/>
    <d v="2005-08-01T00:00:00"/>
    <d v="2006-08-01T00:00:00"/>
    <s v="16 Tahun"/>
    <x v="1"/>
    <x v="1"/>
    <s v="Male"/>
    <s v="JOKO.TRIYONO@TRAKINDO.CO.ID"/>
    <s v="Heni M"/>
    <d v="2006-08-01T00:00:00"/>
    <b v="1"/>
    <s v="ENGINEERING SV"/>
    <b v="1"/>
    <s v="MRC Balikpapan"/>
    <b v="1"/>
    <s v="Joko Triyono"/>
    <s v="10W5870HM"/>
    <s v="ENGINEERING SV"/>
    <m/>
    <s v="OK"/>
    <n v="7890869.0764119597"/>
    <n v="867995.59840531554"/>
    <m/>
    <m/>
    <n v="8758864.6748172753"/>
    <s v="ENGINEERING SV"/>
    <s v="ENGINEERING SV"/>
    <s v="MRC Balikpapan"/>
    <s v="MRC Balikpapan"/>
    <s v="ENG - BALIKPAPAN"/>
    <x v="13"/>
    <x v="5"/>
  </r>
  <r>
    <s v="EAST INDONESIA"/>
    <s v="Makassar"/>
    <s v="Luar Jabodetabek"/>
    <s v="Service Direct"/>
    <s v="Nasir"/>
    <n v="11205"/>
    <m/>
    <d v="2005-08-01T00:00:00"/>
    <d v="2006-08-01T00:00:00"/>
    <s v="16 Tahun"/>
    <x v="1"/>
    <x v="1"/>
    <s v="Male"/>
    <s v="N.NASIR@TRAKINDO.CO.ID"/>
    <s v="Jenny Bunga"/>
    <d v="2006-08-01T00:00:00"/>
    <b v="1"/>
    <s v="EAST INDONESIA"/>
    <b v="1"/>
    <s v="Makassar"/>
    <b v="1"/>
    <s v="Nasir"/>
    <s v="10D0730BM"/>
    <s v="EAST INDONESIA"/>
    <m/>
    <s v="OK"/>
    <n v="7890869.0764119597"/>
    <n v="867995.59840531554"/>
    <m/>
    <m/>
    <n v="8758864.6748172753"/>
    <s v="EAST INDONESIA"/>
    <s v="EAST INDONESIA"/>
    <s v="SCC Makassar"/>
    <s v="SCC Makassar"/>
    <s v="EAST INDONESIA"/>
    <x v="51"/>
    <x v="8"/>
  </r>
  <r>
    <s v="MINING CS"/>
    <s v="Head Office"/>
    <s v="Jabodetabek"/>
    <s v="Condition Monitoring"/>
    <s v="Widyah Prilaili"/>
    <n v="11221"/>
    <m/>
    <d v="2005-08-01T00:00:00"/>
    <d v="2006-08-01T00:00:00"/>
    <s v="16 Tahun"/>
    <x v="1"/>
    <x v="1"/>
    <s v="Female"/>
    <s v="WIDYAH.PRILAILI@TRAKINDO.CO.ID"/>
    <s v="Rani MR/Listi Bahati"/>
    <d v="2006-08-01T00:00:00"/>
    <b v="1"/>
    <s v="MINING CS"/>
    <b v="1"/>
    <s v="Head Office"/>
    <b v="1"/>
    <s v="Widyah Prilaili"/>
    <s v="10Z0230HL"/>
    <s v="MINING CS"/>
    <m/>
    <s v="OK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TEMBAGAPURA"/>
    <s v="CSU Grassberg"/>
    <s v="Luar Jabodetabek"/>
    <s v="Parts HOBU - Store 49"/>
    <s v="Mukti Wibowo"/>
    <n v="11227"/>
    <m/>
    <d v="2005-08-01T00:00:00"/>
    <d v="2006-08-01T00:00:00"/>
    <s v="16 Tahun"/>
    <x v="1"/>
    <x v="1"/>
    <s v="Male"/>
    <s v="MUKTI.WIBOWO@TRAKINDO.CO.ID"/>
    <s v="Andreas Novianto"/>
    <d v="2006-08-01T00:00:00"/>
    <b v="1"/>
    <s v="TEMBAGAPURA"/>
    <b v="1"/>
    <s v="CSU Grassberg"/>
    <b v="1"/>
    <s v="Mukti Wibowo"/>
    <s v="10C4930HW"/>
    <s v="TEMBAGAPURA"/>
    <m/>
    <s v="OK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TEMBAGAPURA"/>
    <s v="CSU Grassberg"/>
    <s v="Luar Jabodetabek"/>
    <s v="Parts HOBU - Store 49"/>
    <s v="Victor Jackson Walewangko"/>
    <n v="11228"/>
    <m/>
    <d v="2005-08-01T00:00:00"/>
    <d v="2006-08-01T00:00:00"/>
    <s v="16 Tahun"/>
    <x v="1"/>
    <x v="1"/>
    <s v="Male"/>
    <s v="VICTOR.J.WALEWANGKO@TRAKINDO.CO.ID"/>
    <s v="Andreas Novianto"/>
    <d v="2006-08-01T00:00:00"/>
    <b v="1"/>
    <s v="TEMBAGAPURA"/>
    <b v="1"/>
    <s v="CSU Grassberg"/>
    <b v="1"/>
    <s v="Victor Jackson Walewangko"/>
    <s v="10C4930HW"/>
    <s v="TEMBAGAPURA"/>
    <m/>
    <s v="OK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SUMATERA"/>
    <s v="Bandar Lampung"/>
    <s v="Luar Jabodetabek"/>
    <s v="Service Direct"/>
    <s v="Zulhelmi"/>
    <n v="11232"/>
    <m/>
    <d v="2005-08-01T00:00:00"/>
    <d v="2006-08-01T00:00:00"/>
    <s v="16 Tahun"/>
    <x v="1"/>
    <x v="1"/>
    <s v="Male"/>
    <s v="Z.ZULHELMI@TRAKINDO.CO.ID"/>
    <s v="Anita/ Yudhistira"/>
    <d v="2006-08-01T00:00:00"/>
    <b v="1"/>
    <s v="SUMATERA"/>
    <b v="1"/>
    <s v="Bandar Lampung"/>
    <b v="1"/>
    <s v="Zulhelmi"/>
    <s v="10F2360HA"/>
    <s v="SUMATERA"/>
    <m/>
    <s v="OK"/>
    <n v="7890869.0764119597"/>
    <n v="867995.59840531554"/>
    <m/>
    <m/>
    <n v="8758864.6748172753"/>
    <s v="SUMATERA"/>
    <s v="SUMATERA"/>
    <s v="Bandar Lampung"/>
    <s v="Bandar Lampung"/>
    <s v="SUMATERA - PALEMBANG"/>
    <x v="52"/>
    <x v="11"/>
  </r>
  <r>
    <s v="SUMATERA"/>
    <s v="Martabe"/>
    <s v="Luar Jabodetabek"/>
    <s v="Service Direct"/>
    <s v="Timbul Parlaungan"/>
    <n v="11234"/>
    <m/>
    <d v="2005-08-01T00:00:00"/>
    <d v="2006-08-01T00:00:00"/>
    <s v="16 Tahun"/>
    <x v="1"/>
    <x v="1"/>
    <s v="Male"/>
    <s v="TIMBUL.PARLAUNGAN@TRAKINDO.CO.ID"/>
    <s v="Suyanti "/>
    <d v="2006-08-01T00:00:00"/>
    <b v="1"/>
    <s v="SUMATERA"/>
    <b v="1"/>
    <s v="Martabe"/>
    <b v="1"/>
    <s v="Timbul Parlaungan"/>
    <s v="10F0960HA"/>
    <s v="SUMATERA"/>
    <m/>
    <s v="OK"/>
    <n v="7890869.0764119597"/>
    <n v="867995.59840531554"/>
    <m/>
    <m/>
    <n v="8758864.6748172753"/>
    <s v="SUMATERA"/>
    <s v="SUMATERA"/>
    <s v="Martabe"/>
    <s v="Martabe"/>
    <s v="SUMATERA - PEKANBARU"/>
    <x v="40"/>
    <x v="12"/>
  </r>
  <r>
    <s v="SUMATERA"/>
    <s v="Tesso"/>
    <s v="Luar Jabodetabek"/>
    <s v="Service Direct"/>
    <s v="Syafrial"/>
    <n v="11235"/>
    <m/>
    <d v="2005-08-01T00:00:00"/>
    <d v="2006-08-01T00:00:00"/>
    <s v="16 Tahun"/>
    <x v="1"/>
    <x v="1"/>
    <s v="Male"/>
    <s v="SYAFRIAL@TRAKINDO.CO.ID"/>
    <s v="Andresia Eka Putri"/>
    <d v="2006-08-01T00:00:00"/>
    <b v="1"/>
    <s v="SUMATERA"/>
    <b v="1"/>
    <s v="Tesso"/>
    <b v="1"/>
    <s v="Syafrial"/>
    <s v="10F0760HA"/>
    <s v="SUMATERA"/>
    <m/>
    <s v="OK"/>
    <n v="7890869.0764119597"/>
    <n v="867995.59840531554"/>
    <m/>
    <m/>
    <n v="8758864.6748172753"/>
    <s v="SUMATERA"/>
    <s v="SUMATERA"/>
    <s v="Tesso"/>
    <s v="Tesso"/>
    <s v="SUMATERA - PEKANBARU"/>
    <x v="53"/>
    <x v="12"/>
  </r>
  <r>
    <s v="SUMATERA"/>
    <s v="Meulaboh"/>
    <s v="Luar Jabodetabek"/>
    <s v="Service Direct"/>
    <s v="Suparmin"/>
    <n v="11236"/>
    <m/>
    <d v="2005-08-01T00:00:00"/>
    <d v="2006-08-01T00:00:00"/>
    <s v="16 Tahun"/>
    <x v="1"/>
    <x v="1"/>
    <s v="Male"/>
    <s v="S.SUPARMIN@TRAKINDO.CO.ID"/>
    <s v="Suyanti "/>
    <d v="2006-08-01T00:00:00"/>
    <b v="1"/>
    <s v="SUMATERA"/>
    <b v="1"/>
    <s v="Meulaboh"/>
    <b v="1"/>
    <s v="Suparmin"/>
    <s v="10F0360HA"/>
    <s v="SUMATERA"/>
    <m/>
    <s v="OK"/>
    <n v="7890869.0764119597"/>
    <n v="867995.59840531554"/>
    <m/>
    <m/>
    <n v="8758864.6748172753"/>
    <s v="SUMATERA"/>
    <s v="SUMATERA"/>
    <s v="Meulaboh"/>
    <s v="Meulaboh"/>
    <s v="SUMATERA - PEKANBARU"/>
    <x v="46"/>
    <x v="12"/>
  </r>
  <r>
    <s v="SUMATERA"/>
    <s v="Martabe"/>
    <s v="Luar Jabodetabek"/>
    <s v="Service Direct"/>
    <s v="Khairul Amri"/>
    <n v="11237"/>
    <m/>
    <d v="2005-08-01T00:00:00"/>
    <d v="2006-08-01T00:00:00"/>
    <s v="16 Tahun"/>
    <x v="1"/>
    <x v="1"/>
    <s v="Male"/>
    <s v="KHAIRUL.AMRI@TRAKINDO.CO.ID"/>
    <s v="Suyanti "/>
    <e v="#N/A"/>
    <e v="#N/A"/>
    <e v="#N/A"/>
    <e v="#N/A"/>
    <e v="#N/A"/>
    <e v="#N/A"/>
    <d v="2022-11-01T00:00:00"/>
    <s v="10F0960HA"/>
    <s v="SUMATERA"/>
    <m/>
    <s v="OK"/>
    <n v="7890869.0764119597"/>
    <n v="867995.59840531554"/>
    <m/>
    <m/>
    <n v="8758864.6748172753"/>
    <d v="2022-11-01T00:00:00"/>
    <s v="SUMATERA"/>
    <e v="#N/A"/>
    <e v="#N/A"/>
    <s v="SUMATERA - PEKANBARU"/>
    <x v="54"/>
    <x v="12"/>
  </r>
  <r>
    <s v="SUMATERA"/>
    <s v="Bengkulu"/>
    <s v="Luar Jabodetabek"/>
    <s v="Service Field"/>
    <s v="Syofialis"/>
    <n v="11238"/>
    <m/>
    <d v="2005-08-01T00:00:00"/>
    <d v="2006-08-01T00:00:00"/>
    <s v="16 Tahun"/>
    <x v="1"/>
    <x v="1"/>
    <s v="Male"/>
    <s v="SYOFIALIS@TRAKINDO.CO.ID"/>
    <s v="Anita/ Yudhistira"/>
    <d v="2006-08-01T00:00:00"/>
    <b v="1"/>
    <s v="SUMATERA"/>
    <b v="1"/>
    <s v="Bengkulu"/>
    <b v="1"/>
    <s v="Syofialis"/>
    <s v="10F2860HG"/>
    <s v="SUMATERA"/>
    <m/>
    <s v="OK"/>
    <n v="7890869.0764119597"/>
    <n v="867995.59840531554"/>
    <m/>
    <m/>
    <n v="8758864.6748172753"/>
    <s v="SUMATERA"/>
    <s v="SUMATERA"/>
    <s v="Bengkulu"/>
    <s v="Bengkulu"/>
    <s v="SUMATERA - PALEMBANG"/>
    <x v="55"/>
    <x v="11"/>
  </r>
  <r>
    <s v="SVC EXCEL SUPP"/>
    <s v="Head Office"/>
    <s v="Jabodetabek"/>
    <s v="Machine Technical Communicator"/>
    <s v="Dodo Ismail"/>
    <n v="11242"/>
    <m/>
    <d v="2005-08-08T00:00:00"/>
    <d v="2006-08-01T00:00:00"/>
    <s v="16 Tahun"/>
    <x v="1"/>
    <x v="1"/>
    <s v="Male"/>
    <s v="DODO.ISMAIL@TRAKINDO.CO.ID"/>
    <s v="Rani MR/Listi Bahati"/>
    <d v="2006-08-01T00:00:00"/>
    <b v="1"/>
    <s v="SVC EXCEL SUPP"/>
    <b v="1"/>
    <s v="Head Office"/>
    <b v="1"/>
    <s v="Dodo Ismail"/>
    <s v="10Z0260LR"/>
    <s v="SVC EXCEL SUPP"/>
    <m/>
    <s v="OK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JAVA"/>
    <s v="Surabaya"/>
    <s v="Luar Jabodetabek"/>
    <s v="PP Sales Support Supervision"/>
    <s v="Agung Nugroho"/>
    <n v="11243"/>
    <m/>
    <d v="2005-08-08T00:00:00"/>
    <d v="2006-08-01T00:00:00"/>
    <s v="16 Tahun"/>
    <x v="1"/>
    <x v="1"/>
    <s v="Male"/>
    <s v="AGUNG.NUGROHO@TRAKINDO.CO.ID"/>
    <s v="Muh. Dipo Alam"/>
    <d v="2006-08-01T00:00:00"/>
    <b v="1"/>
    <s v="JAVA"/>
    <b v="1"/>
    <s v="Surabaya"/>
    <b v="1"/>
    <s v="Agung Nugroho"/>
    <s v="10A0799FY"/>
    <s v="JAVA"/>
    <m/>
    <s v="Oke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JAVA"/>
    <s v="Wetar"/>
    <s v="Luar Jabodetabek"/>
    <s v="Wetar"/>
    <s v="Sigit Purwanto"/>
    <n v="11248"/>
    <m/>
    <d v="2005-08-01T00:00:00"/>
    <d v="2006-07-01T00:00:00"/>
    <s v="16 Tahun"/>
    <x v="1"/>
    <x v="1"/>
    <s v="Male"/>
    <s v="SIGIT.PURWANTO@TRAKINDO.CO.ID"/>
    <s v="Muh. Dipo Alam"/>
    <d v="2006-07-01T00:00:00"/>
    <b v="1"/>
    <s v="JAVA"/>
    <b v="1"/>
    <s v="Wetar"/>
    <b v="1"/>
    <s v="Sigit Purwanto"/>
    <s v="10A0499JA"/>
    <s v="JAVA"/>
    <m/>
    <s v="OK"/>
    <n v="7890869.0764119597"/>
    <n v="867995.59840531554"/>
    <m/>
    <m/>
    <n v="8758864.6748172753"/>
    <s v="JAVA"/>
    <s v="JAVA"/>
    <s v="Wetar"/>
    <s v="Wetar"/>
    <s v="JAVA - SURABAYA"/>
    <x v="56"/>
    <x v="7"/>
  </r>
  <r>
    <s v="JAVA"/>
    <s v="Tumpangpitu"/>
    <s v="Luar Jabodetabek"/>
    <s v="Service"/>
    <s v="Akhir Pambudi"/>
    <n v="11249"/>
    <m/>
    <d v="2005-08-01T00:00:00"/>
    <d v="2006-07-01T00:00:00"/>
    <s v="16 Tahun"/>
    <x v="1"/>
    <x v="1"/>
    <s v="Male"/>
    <s v="AKHIR.PAMBUDI@TRAKINDO.CO.ID"/>
    <s v="Muh. Dipo Alam"/>
    <d v="2006-07-01T00:00:00"/>
    <b v="1"/>
    <s v="JAVA"/>
    <b v="1"/>
    <s v="Tumpangpitu"/>
    <b v="1"/>
    <s v="Akhir Pambudi"/>
    <s v="10A0960HA"/>
    <s v="JAVA"/>
    <m/>
    <s v="OK"/>
    <n v="7890869.0764119597"/>
    <n v="867995.59840531554"/>
    <m/>
    <m/>
    <n v="8758864.6748172753"/>
    <s v="JAVA"/>
    <s v="JAVA"/>
    <s v="Tumpangpitu"/>
    <s v="Surabaya"/>
    <s v="JAVA - SURABAYA"/>
    <x v="48"/>
    <x v="7"/>
  </r>
  <r>
    <s v="MINING CS"/>
    <s v="Head Office"/>
    <s v="Jabodetabek"/>
    <s v="Condition Monitoring"/>
    <s v="Teguh Susilo"/>
    <n v="11268"/>
    <m/>
    <d v="2005-08-01T00:00:00"/>
    <d v="2006-07-01T00:00:00"/>
    <s v="16 Tahun"/>
    <x v="1"/>
    <x v="1"/>
    <s v="Male"/>
    <s v="TEGUH.SUSILO@TRAKINDO.CO.ID"/>
    <s v="Rani MR/Listi Bahati"/>
    <d v="2006-07-01T00:00:00"/>
    <b v="1"/>
    <s v="MINING CS"/>
    <b v="1"/>
    <s v="Head Office"/>
    <b v="1"/>
    <s v="Teguh Susilo"/>
    <s v="10Z0230HL"/>
    <s v="MINING CS"/>
    <m/>
    <s v="Oke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HR"/>
    <s v="Cileungsi"/>
    <s v="Jabodetabek"/>
    <s v="Learning Architect (Technology &amp; LMS)"/>
    <s v="Wahid Abdurrahman"/>
    <n v="11269"/>
    <m/>
    <d v="2005-08-01T00:00:00"/>
    <d v="2006-06-01T00:00:00"/>
    <s v="16 Tahun"/>
    <x v="1"/>
    <x v="1"/>
    <s v="Male"/>
    <s v="WAHID.ABDURAKHMAN@TRAKINDO.CO.ID"/>
    <s v="Rani MR/Listi Bahati"/>
    <d v="2006-06-01T00:00:00"/>
    <b v="1"/>
    <s v="HR"/>
    <b v="1"/>
    <s v="Cileungsi"/>
    <b v="1"/>
    <s v="Wahid Abdurrahman"/>
    <s v="10Z0299HT"/>
    <s v="HR"/>
    <m/>
    <s v="OK"/>
    <n v="7890869.0764119597"/>
    <n v="867995.59840531554"/>
    <m/>
    <m/>
    <n v="8758864.6748172753"/>
    <s v="HR"/>
    <s v="HR"/>
    <s v="Cileungsi"/>
    <s v="Cileungsi"/>
    <s v="HEAD OFFICE"/>
    <x v="47"/>
    <x v="15"/>
  </r>
  <r>
    <s v="SOUTHERN KAL"/>
    <s v="Batu Licin"/>
    <s v="Luar Jabodetabek"/>
    <s v="Service Direct"/>
    <s v="Triyono"/>
    <n v="11270"/>
    <m/>
    <d v="2005-08-01T00:00:00"/>
    <d v="2006-08-01T00:00:00"/>
    <s v="16 Tahun"/>
    <x v="1"/>
    <x v="1"/>
    <s v="Male"/>
    <s v="TRIYONO.TRIYONO@TRAKINDO.CO.ID"/>
    <s v="Nelmadina"/>
    <d v="2006-08-01T00:00:00"/>
    <b v="1"/>
    <s v="SOUTHERN KAL"/>
    <b v="1"/>
    <s v="Batu Licin"/>
    <b v="1"/>
    <s v="Triyono"/>
    <s v="10H4560HA"/>
    <s v="SOUTHERN KAL"/>
    <m/>
    <s v="OK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SUMATERA"/>
    <s v="Medan"/>
    <s v="Luar Jabodetabek"/>
    <s v="Parts"/>
    <s v="Zul Asmi"/>
    <n v="11272"/>
    <m/>
    <d v="2005-08-10T00:00:00"/>
    <d v="2006-08-01T00:00:00"/>
    <s v="16 Tahun"/>
    <x v="1"/>
    <x v="1"/>
    <s v="Male"/>
    <s v="ZUL.ASMI@TRAKINDO.CO.ID"/>
    <s v="Suyanti "/>
    <d v="2006-08-01T00:00:00"/>
    <b v="1"/>
    <s v="SUMATERA"/>
    <b v="1"/>
    <s v="Medan"/>
    <b v="1"/>
    <s v="Zul Asmi"/>
    <s v="10F2130HY"/>
    <s v="SUMATERA"/>
    <m/>
    <s v="OK"/>
    <n v="7890869.0764119597"/>
    <n v="867995.59840531554"/>
    <m/>
    <m/>
    <n v="8758864.6748172753"/>
    <s v="SUMATERA"/>
    <s v="SUMATERA"/>
    <s v="Medan"/>
    <s v="Medan"/>
    <s v="SUMATERA - PEKANBARU"/>
    <x v="58"/>
    <x v="16"/>
  </r>
  <r>
    <s v="RUE"/>
    <s v="Head Office"/>
    <s v="Jabodetabek"/>
    <s v="UE Commercial Mgmt."/>
    <s v="Sofian Ridha"/>
    <n v="11273"/>
    <m/>
    <d v="2005-08-10T00:00:00"/>
    <d v="2006-08-01T00:00:00"/>
    <s v="16 Tahun"/>
    <x v="1"/>
    <x v="1"/>
    <s v="Male"/>
    <s v="SOFIAN.RIDHA@TRAKINDO.CO.ID"/>
    <s v="Rani MR/Listi Bahati"/>
    <d v="2006-08-01T00:00:00"/>
    <b v="1"/>
    <s v="RUE"/>
    <b v="1"/>
    <s v="Head Office"/>
    <b v="1"/>
    <s v="Sofian Ridha"/>
    <s v="10X5250FG"/>
    <s v="RUE"/>
    <m/>
    <s v="OK"/>
    <n v="7890869.0764119597"/>
    <n v="867995.59840531554"/>
    <m/>
    <m/>
    <n v="8758864.6748172753"/>
    <s v="RUE"/>
    <s v="RUE"/>
    <s v="Head Office"/>
    <s v="Head Office"/>
    <s v="HEAD OFFICE"/>
    <x v="0"/>
    <x v="0"/>
  </r>
  <r>
    <s v="MINING MKT&amp;SLS"/>
    <s v="Head Office"/>
    <s v="Jabodetabek"/>
    <s v="Product"/>
    <s v="Barkah Rahmat"/>
    <n v="11275"/>
    <m/>
    <d v="2005-08-10T00:00:00"/>
    <d v="2006-08-01T00:00:00"/>
    <s v="16 Tahun"/>
    <x v="1"/>
    <x v="1"/>
    <s v="Male"/>
    <s v="BARKAH.RAHMAT@TRAKINDO.CO.ID"/>
    <s v="Rani MR/Listi Bahati"/>
    <d v="2006-08-01T00:00:00"/>
    <b v="1"/>
    <s v="MINING MKT&amp;SLS"/>
    <b v="1"/>
    <s v="Head Office"/>
    <b v="1"/>
    <s v="Barkah Rahmat"/>
    <s v="10Z0299MC"/>
    <s v="MINING MKT&amp;SLS"/>
    <m/>
    <s v="OK"/>
    <n v="7890869.0764119597"/>
    <n v="867995.59840531554"/>
    <m/>
    <m/>
    <n v="8758864.6748172753"/>
    <s v="MINING MKT&amp;SLS"/>
    <s v="MINING MKT&amp;SLS"/>
    <s v="Head Office"/>
    <s v="Head Office"/>
    <s v="HEAD OFFICE"/>
    <x v="0"/>
    <x v="0"/>
  </r>
  <r>
    <s v="POWER SYSTEMS"/>
    <s v="Batam"/>
    <s v="Luar Jabodetabek"/>
    <s v="Sales Representative"/>
    <s v="Julianto"/>
    <n v="11282"/>
    <m/>
    <d v="2005-08-10T00:00:00"/>
    <d v="2006-08-01T00:00:00"/>
    <s v="16 Tahun"/>
    <x v="1"/>
    <x v="1"/>
    <s v="Male"/>
    <s v="JULIANTO@TRAKINDO.CO.ID"/>
    <s v="Rani MR/Listi Bahati"/>
    <d v="2006-08-01T00:00:00"/>
    <b v="1"/>
    <s v="POWER SYSTEMS"/>
    <b v="1"/>
    <s v="Batam"/>
    <b v="1"/>
    <s v="Julianto"/>
    <s v="10A1120FZ"/>
    <s v="POWER SYSTEMS"/>
    <m/>
    <s v="OK"/>
    <n v="7890869.0764119597"/>
    <n v="867995.59840531554"/>
    <m/>
    <m/>
    <n v="8758864.6748172753"/>
    <s v="POWER SYSTEMS"/>
    <s v="POWER SYSTEMS"/>
    <s v="Batam"/>
    <s v="Batam"/>
    <s v="JAVA - BSD"/>
    <x v="45"/>
    <x v="10"/>
  </r>
  <r>
    <s v="MINING MKT&amp;SLS"/>
    <s v="Head Office"/>
    <s v="Jabodetabek"/>
    <s v="Commodity"/>
    <s v="Alfian Fikriansyah"/>
    <n v="11283"/>
    <m/>
    <d v="2005-08-10T00:00:00"/>
    <d v="2006-08-01T00:00:00"/>
    <s v="16 Tahun"/>
    <x v="1"/>
    <x v="1"/>
    <s v="Male"/>
    <s v="ALFIAN.FIKRIANSYAH@TRAKINDO.CO.ID"/>
    <s v="Rani MR/Listi Bahati"/>
    <d v="2006-08-01T00:00:00"/>
    <b v="1"/>
    <s v="MINING MKT&amp;SLS"/>
    <b v="1"/>
    <s v="Head Office"/>
    <b v="1"/>
    <s v="Alfian Fikriansyah"/>
    <s v="10Z0299MB"/>
    <s v="MINING MKT&amp;SLS"/>
    <m/>
    <s v="OK"/>
    <n v="7890869.0764119597"/>
    <n v="867995.59840531554"/>
    <m/>
    <m/>
    <n v="8758864.6748172753"/>
    <s v="MINING MKT&amp;SLS"/>
    <s v="MINING MKT&amp;SLS"/>
    <s v="Head Office"/>
    <s v="Head Office"/>
    <s v="HEAD OFFICE"/>
    <x v="0"/>
    <x v="0"/>
  </r>
  <r>
    <s v="SUMATERA"/>
    <s v="Tesso"/>
    <s v="Luar Jabodetabek"/>
    <s v="Tesso Site"/>
    <s v="Kemal Anshori"/>
    <n v="11286"/>
    <m/>
    <d v="2005-08-10T00:00:00"/>
    <d v="2006-08-01T00:00:00"/>
    <s v="16 Tahun"/>
    <x v="1"/>
    <x v="1"/>
    <s v="Male"/>
    <s v="KEMAL.ANSHORI@TRAKINDO.CO.ID"/>
    <s v="Andresia Eka Putri"/>
    <d v="2006-08-01T00:00:00"/>
    <b v="1"/>
    <s v="SUMATERA"/>
    <b v="1"/>
    <s v="Tesso"/>
    <b v="1"/>
    <s v="Kemal Anshori"/>
    <s v="10F0799JA"/>
    <s v="SUMATERA"/>
    <m/>
    <s v="OK"/>
    <n v="7890869.0764119597"/>
    <n v="867995.59840531554"/>
    <m/>
    <m/>
    <n v="8758864.6748172753"/>
    <s v="SUMATERA"/>
    <s v="SUMATERA"/>
    <s v="Tesso"/>
    <s v="Tesso"/>
    <s v="SUMATERA - PEKANBARU"/>
    <x v="53"/>
    <x v="12"/>
  </r>
  <r>
    <s v="BATU HIJAU"/>
    <s v="Batu Hijau"/>
    <s v="Luar Jabodetabek"/>
    <s v="Service Direct"/>
    <s v="Prasetyanto Eka Rosady"/>
    <n v="11309"/>
    <m/>
    <d v="2005-08-09T00:00:00"/>
    <d v="2006-08-01T00:00:00"/>
    <s v="16 Tahun"/>
    <x v="1"/>
    <x v="1"/>
    <s v="Male"/>
    <s v="PRASETYANTO.E.ROSADY@TRAKINDO.CO.ID"/>
    <s v="Uji Anisyah"/>
    <d v="2006-08-01T00:00:00"/>
    <b v="1"/>
    <s v="BATU HIJAU"/>
    <b v="1"/>
    <s v="Batu Hijau"/>
    <b v="1"/>
    <s v="Prasetyanto Eka Rosady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"/>
    <s v="Purwanto"/>
    <n v="11403"/>
    <m/>
    <d v="2005-08-01T00:00:00"/>
    <d v="2006-08-01T00:00:00"/>
    <s v="16 Tahun"/>
    <x v="1"/>
    <x v="1"/>
    <s v="Male"/>
    <s v="PURWANTO.SUYONO@TRAKINDO.CO.ID"/>
    <s v="Uji Anisyah"/>
    <d v="2006-08-01T00:00:00"/>
    <b v="1"/>
    <s v="BATU HIJAU"/>
    <b v="1"/>
    <s v="Batu Hijau"/>
    <b v="1"/>
    <s v="Purwanto"/>
    <s v="10R5960HG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Feri Rudiansyah"/>
    <n v="11404"/>
    <m/>
    <d v="2005-08-01T00:00:00"/>
    <d v="2006-08-01T00:00:00"/>
    <s v="16 Tahun"/>
    <x v="1"/>
    <x v="1"/>
    <s v="Male"/>
    <s v="FERI.RUDIANSYAH@TRAKINDO.CO.ID"/>
    <s v="Uji Anisyah"/>
    <d v="2006-08-01T00:00:00"/>
    <b v="1"/>
    <s v="BATU HIJAU"/>
    <b v="1"/>
    <s v="Batu Hijau"/>
    <b v="1"/>
    <s v="Feri Rudiansyah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EAST INDONESIA"/>
    <s v="Manado"/>
    <s v="Luar Jabodetabek"/>
    <s v="Service Direct"/>
    <s v="Sukardi"/>
    <n v="11417"/>
    <m/>
    <d v="2005-09-01T00:00:00"/>
    <d v="2006-09-01T00:00:00"/>
    <s v="16 Tahun"/>
    <x v="1"/>
    <x v="1"/>
    <s v="Male"/>
    <s v="K.SUKARDI@TRAKINDO.CO.ID"/>
    <s v="Thea Laksmi"/>
    <d v="2006-09-01T00:00:00"/>
    <b v="1"/>
    <s v="EAST INDONESIA"/>
    <b v="1"/>
    <s v="Manado"/>
    <b v="1"/>
    <s v="Sukardi"/>
    <s v="10B4260HA"/>
    <s v="EAST INDONESIA"/>
    <m/>
    <s v="OK"/>
    <n v="7890869.0764119597"/>
    <n v="867995.59840531554"/>
    <m/>
    <m/>
    <n v="8758864.6748172753"/>
    <s v="EAST INDONESIA"/>
    <s v="EAST INDONESIA"/>
    <s v="Manado"/>
    <s v="Manado"/>
    <s v="EAST INDONESIA"/>
    <x v="26"/>
    <x v="8"/>
  </r>
  <r>
    <s v="SOUTHERN KAL"/>
    <s v="Batu Licin"/>
    <s v="Luar Jabodetabek"/>
    <s v="Parts Warehouse"/>
    <s v="Syamsul Rizal"/>
    <n v="11423"/>
    <m/>
    <d v="2005-09-08T00:00:00"/>
    <d v="2006-08-08T00:00:00"/>
    <s v="16 Tahun"/>
    <x v="1"/>
    <x v="1"/>
    <s v="Male"/>
    <s v="S.RIZAL@TRAKINDO.CO.ID"/>
    <s v="Nelmadina"/>
    <d v="2006-08-08T00:00:00"/>
    <b v="1"/>
    <s v="SOUTHERN KAL"/>
    <b v="1"/>
    <s v="Batu Licin"/>
    <b v="1"/>
    <s v="Syamsul Rizal"/>
    <s v="10H4530HW"/>
    <s v="SOUTHERN KAL"/>
    <m/>
    <s v="OK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NORTHERN KAL"/>
    <s v="Lati"/>
    <s v="Luar Jabodetabek"/>
    <s v="Service Direct"/>
    <s v="Didi S Haryanto"/>
    <n v="11424"/>
    <m/>
    <d v="2005-09-08T00:00:00"/>
    <d v="2006-09-08T00:00:00"/>
    <s v="16 Tahun"/>
    <x v="1"/>
    <x v="1"/>
    <s v="Male"/>
    <s v="DIDI.S.HARYANTO@TRAKINDO.CO.ID"/>
    <s v="Harry Soedargo"/>
    <d v="2006-09-08T00:00:00"/>
    <b v="1"/>
    <s v="NORTHERN KAL"/>
    <b v="1"/>
    <s v="Lati"/>
    <b v="1"/>
    <s v="Didi S Haryanto"/>
    <s v="10G7060HA"/>
    <s v="NORTHERN KAL"/>
    <m/>
    <s v="Oke"/>
    <n v="7890869.0764119597"/>
    <n v="867995.59840531554"/>
    <m/>
    <m/>
    <n v="8758864.6748172753"/>
    <s v="NORTHERN KAL"/>
    <s v="NORTHERN KAL"/>
    <s v="Lati"/>
    <s v="Lati"/>
    <s v="NKAL - BALIKPAPAN"/>
    <x v="3"/>
    <x v="1"/>
  </r>
  <r>
    <s v="BATU HIJAU"/>
    <s v="Batu Hijau"/>
    <s v="Luar Jabodetabek"/>
    <s v="Service Direct"/>
    <s v="Halidi"/>
    <n v="11425"/>
    <m/>
    <d v="2005-09-08T00:00:00"/>
    <d v="2006-09-08T00:00:00"/>
    <s v="16 Tahun"/>
    <x v="1"/>
    <x v="1"/>
    <s v="Male"/>
    <s v="H.HALIDI@TRAKINDO.CO.ID"/>
    <s v="Uji Anisyah"/>
    <d v="2006-09-08T00:00:00"/>
    <b v="1"/>
    <s v="BATU HIJAU"/>
    <b v="1"/>
    <s v="Batu Hijau"/>
    <b v="1"/>
    <s v="Halidi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ENGINEERING SV"/>
    <s v="CRC Balikpapan"/>
    <s v="Luar Jabodetabek"/>
    <s v="FAR"/>
    <s v="Yanto"/>
    <n v="11427"/>
    <m/>
    <d v="2005-09-12T00:00:00"/>
    <d v="2006-09-01T00:00:00"/>
    <s v="16 Tahun"/>
    <x v="1"/>
    <x v="1"/>
    <s v="Male"/>
    <s v="A.YANTO@TRAKINDO.CO.ID"/>
    <s v="M Fadly"/>
    <d v="2006-09-01T00:00:00"/>
    <b v="1"/>
    <s v="ENGINEERING SV"/>
    <b v="1"/>
    <s v="CRC Balikpapan"/>
    <b v="1"/>
    <s v="Yanto"/>
    <s v="10W5760HG"/>
    <s v="ENGINEERING SV"/>
    <m/>
    <s v="OK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ENGINEERING SV"/>
    <s v="CRC Balikpapan"/>
    <s v="Luar Jabodetabek"/>
    <s v="Hyd -  Assembly &amp; Testing"/>
    <s v="Riki Meisa Kenedy"/>
    <n v="11430"/>
    <m/>
    <d v="2005-09-12T00:00:00"/>
    <d v="2007-03-01T00:00:00"/>
    <s v="16 Tahun"/>
    <x v="1"/>
    <x v="1"/>
    <s v="Male"/>
    <s v="RIKI.M.KENEDY@TRAKINDO.CO.ID"/>
    <s v="M Fadly"/>
    <d v="2007-03-01T00:00:00"/>
    <b v="1"/>
    <s v="ENGINEERING SV"/>
    <b v="1"/>
    <s v="CRC Balikpapan"/>
    <b v="1"/>
    <s v="Riki Meisa Kenedy"/>
    <s v="10W5760HA"/>
    <s v="ENGINEERING SV"/>
    <m/>
    <s v="OK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NORTHERN KAL"/>
    <s v="Samarinda Site"/>
    <s v="Luar Jabodetabek"/>
    <s v="Service Direct"/>
    <s v="Rudiyono"/>
    <n v="11434"/>
    <m/>
    <d v="2005-09-12T00:00:00"/>
    <d v="2006-09-01T00:00:00"/>
    <s v="16 Tahun"/>
    <x v="1"/>
    <x v="1"/>
    <s v="Male"/>
    <s v="R.RUDIYONO@TRAKINDO.CO.ID"/>
    <s v="Marhamah Ernawati"/>
    <d v="2006-09-01T00:00:00"/>
    <b v="1"/>
    <s v="NORTHERN KAL"/>
    <b v="1"/>
    <s v="Samarinda Site"/>
    <b v="1"/>
    <s v="Rudiyono"/>
    <s v="10G0560HA"/>
    <s v="NORTHERN KAL"/>
    <m/>
    <s v="OK"/>
    <n v="7890869.0764119597"/>
    <n v="867995.59840531554"/>
    <m/>
    <m/>
    <n v="8758864.6748172753"/>
    <s v="NORTHERN KAL"/>
    <s v="NORTHERN KAL"/>
    <s v="Samarinda Site"/>
    <s v="Samarinda Site"/>
    <s v="NKAL - BALIKPAPAN"/>
    <x v="5"/>
    <x v="3"/>
  </r>
  <r>
    <s v="NORTHERN KAL"/>
    <s v="Samarinda Site"/>
    <s v="Luar Jabodetabek"/>
    <s v="Service Direct"/>
    <s v="Romi Rain Muhammad"/>
    <n v="11442"/>
    <m/>
    <d v="2005-09-01T00:00:00"/>
    <d v="2006-09-01T00:00:00"/>
    <s v="16 Tahun"/>
    <x v="1"/>
    <x v="1"/>
    <s v="Male"/>
    <s v="ROMI.R.MUHAMMAD@TRAKINDO.CO.ID"/>
    <s v="Marhamah Ernawati"/>
    <d v="2006-09-01T00:00:00"/>
    <b v="1"/>
    <s v="NORTHERN KAL"/>
    <b v="1"/>
    <s v="Samarinda Site"/>
    <b v="1"/>
    <s v="Romi Rain Muhammad"/>
    <s v="10G0560HA"/>
    <s v="NORTHERN KAL"/>
    <m/>
    <s v="OK"/>
    <n v="7890869.0764119597"/>
    <n v="867995.59840531554"/>
    <m/>
    <m/>
    <n v="8758864.6748172753"/>
    <s v="NORTHERN KAL"/>
    <s v="NORTHERN KAL"/>
    <s v="Samarinda Site"/>
    <s v="Samarinda Site"/>
    <s v="NKAL - BALIKPAPAN"/>
    <x v="5"/>
    <x v="3"/>
  </r>
  <r>
    <s v="NORTHERN KAL"/>
    <s v="Balikpapan"/>
    <s v="Luar Jabodetabek"/>
    <s v="Accounting"/>
    <s v="Eko Setiawan"/>
    <n v="11444"/>
    <m/>
    <d v="2005-09-01T00:00:00"/>
    <d v="2006-09-01T00:00:00"/>
    <s v="16 Tahun"/>
    <x v="1"/>
    <x v="1"/>
    <s v="Male"/>
    <s v="EKOSETIAWAN@TRAKINDO.CO.ID"/>
    <s v="Istiqamah"/>
    <d v="2006-09-01T00:00:00"/>
    <b v="1"/>
    <s v="NORTHERN KAL"/>
    <b v="1"/>
    <s v="Balikpapan"/>
    <b v="1"/>
    <s v="Eko Setiawan"/>
    <s v="10G3199KB"/>
    <s v="NORTHERN KAL"/>
    <m/>
    <s v="OK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Separi"/>
    <s v="Luar Jabodetabek"/>
    <s v="Service"/>
    <s v="Andri Kusuma"/>
    <n v="11445"/>
    <m/>
    <d v="2005-09-12T00:00:00"/>
    <d v="2006-09-01T00:00:00"/>
    <s v="16 Tahun"/>
    <x v="1"/>
    <x v="1"/>
    <s v="Male"/>
    <s v="ANDRI.NATSIR@TRAKINDO.CO.ID"/>
    <s v="Eko Hariadi"/>
    <d v="2006-09-01T00:00:00"/>
    <b v="1"/>
    <s v="NORTHERN KAL"/>
    <b v="1"/>
    <s v="Separi"/>
    <b v="1"/>
    <s v="Andri Kusuma"/>
    <s v="10G0660HG"/>
    <s v="NORTHERN KAL"/>
    <m/>
    <s v="OK"/>
    <n v="7890869.0764119597"/>
    <n v="867995.59840531554"/>
    <m/>
    <m/>
    <n v="8758864.6748172753"/>
    <s v="NORTHERN KAL"/>
    <s v="NORTHERN KAL"/>
    <s v="Separi"/>
    <s v="Separi"/>
    <s v="NKAL - BALIKPAPAN"/>
    <x v="59"/>
    <x v="3"/>
  </r>
  <r>
    <s v="ENGINEERING SV"/>
    <s v="CRC Balikpapan"/>
    <s v="Luar Jabodetabek"/>
    <s v="Maintenance Strategy"/>
    <s v="Garry Mediawan"/>
    <n v="11446"/>
    <m/>
    <d v="2005-09-12T00:00:00"/>
    <d v="2007-03-01T00:00:00"/>
    <s v="16 Tahun"/>
    <x v="1"/>
    <x v="1"/>
    <s v="Male"/>
    <s v="GARRY.MEDIAWAN@TRAKINDO.CO.ID"/>
    <s v="M Fadly"/>
    <d v="2007-03-01T00:00:00"/>
    <b v="1"/>
    <s v="ENGINEERING SV"/>
    <b v="1"/>
    <s v="CRC Balikpapan"/>
    <b v="1"/>
    <s v="Garry Mediawan"/>
    <s v="10W5760HG"/>
    <s v="ENGINEERING SV"/>
    <m/>
    <s v="OK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NORTHERN KAL"/>
    <s v="Bengalon"/>
    <s v="Luar Jabodetabek"/>
    <s v="Service Direct"/>
    <s v="Hapip Pudin"/>
    <n v="11447"/>
    <m/>
    <d v="2005-09-12T00:00:00"/>
    <d v="2006-09-01T00:00:00"/>
    <s v="16 Tahun"/>
    <x v="1"/>
    <x v="1"/>
    <s v="Male"/>
    <s v="HAPIP.PUDIN@TRAKINDO.CO.ID"/>
    <s v="Andri Setiyawan"/>
    <d v="2006-09-01T00:00:00"/>
    <b v="1"/>
    <s v="NORTHERN KAL"/>
    <b v="1"/>
    <s v="Bengalon"/>
    <b v="1"/>
    <s v="Hapip Pudin"/>
    <s v="10G6960HA"/>
    <s v="NORTHERN KAL"/>
    <m/>
    <s v="OK"/>
    <n v="7890869.0764119597"/>
    <n v="867995.59840531554"/>
    <m/>
    <m/>
    <n v="8758864.6748172753"/>
    <s v="NORTHERN KAL"/>
    <s v="NORTHERN KAL"/>
    <s v="Bengalon"/>
    <s v="Bengalon"/>
    <s v="NKAL - BALIKPAPAN"/>
    <x v="9"/>
    <x v="2"/>
  </r>
  <r>
    <s v="SVC EXCEL SUPP"/>
    <s v="Head Office"/>
    <s v="Jabodetabek"/>
    <s v="Operational Facility Development"/>
    <s v="Diah Indriyani"/>
    <n v="11515"/>
    <m/>
    <d v="2005-09-01T00:00:00"/>
    <d v="2006-09-01T00:00:00"/>
    <s v="16 Tahun"/>
    <x v="1"/>
    <x v="1"/>
    <s v="Female"/>
    <s v="DIAH.INDRIYANI@TRAKINDO.CO.ID"/>
    <s v="Rani MR/Listi Bahati"/>
    <d v="2006-09-01T00:00:00"/>
    <b v="1"/>
    <s v="SVC EXCEL SUPP"/>
    <b v="1"/>
    <s v="Head Office"/>
    <b v="1"/>
    <s v="Diah Indriyani"/>
    <s v="10Z0260LV"/>
    <s v="SVC EXCEL SUPP"/>
    <m/>
    <s v="Oke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SUMATERA"/>
    <s v="Palembang"/>
    <s v="Luar Jabodetabek"/>
    <s v="Service Direct"/>
    <s v="Ahmad Syukri Alkaff"/>
    <n v="11516"/>
    <m/>
    <d v="2005-09-01T00:00:00"/>
    <d v="2006-09-01T00:00:00"/>
    <s v="16 Tahun"/>
    <x v="1"/>
    <x v="1"/>
    <s v="Male"/>
    <s v="AHMAD.S.ALKAFF@TRAKINDO.CO.ID"/>
    <s v="Anita/ Yudhistira"/>
    <d v="2006-09-01T00:00:00"/>
    <b v="1"/>
    <s v="SUMATERA"/>
    <b v="1"/>
    <s v="Palembang"/>
    <b v="1"/>
    <s v="Ahmad Syukri Alkaff"/>
    <s v="10F2260HA"/>
    <s v="SUMATERA"/>
    <m/>
    <s v="OK"/>
    <n v="7890869.0764119597"/>
    <n v="867995.59840531554"/>
    <m/>
    <m/>
    <n v="8758864.6748172753"/>
    <s v="SUMATERA"/>
    <s v="SUMATERA"/>
    <s v="Palembang"/>
    <s v="Palembang"/>
    <s v="SUMATERA - PALEMBANG"/>
    <x v="60"/>
    <x v="11"/>
  </r>
  <r>
    <s v="SUMATERA"/>
    <s v="Palembang"/>
    <s v="Luar Jabodetabek"/>
    <s v="Service Direct"/>
    <s v="Syekh Muhammad Akhiruddin"/>
    <n v="11525"/>
    <m/>
    <d v="2005-09-01T00:00:00"/>
    <d v="2006-09-01T00:00:00"/>
    <s v="16 Tahun"/>
    <x v="1"/>
    <x v="1"/>
    <s v="Male"/>
    <s v="SYEKH.AKHIRUDDIN@TRAKINDO.CO.ID"/>
    <s v="Anita/ Yudhistira"/>
    <d v="2006-09-01T00:00:00"/>
    <b v="1"/>
    <s v="SUMATERA"/>
    <b v="1"/>
    <s v="Palembang"/>
    <b v="1"/>
    <s v="Syekh Muhammad Akhiruddin"/>
    <s v="10F2260HA"/>
    <s v="SUMATERA"/>
    <m/>
    <s v="Oke"/>
    <n v="7890869.0764119597"/>
    <n v="867995.59840531554"/>
    <m/>
    <m/>
    <n v="8758864.6748172753"/>
    <s v="SUMATERA"/>
    <s v="SUMATERA"/>
    <s v="Palembang"/>
    <s v="Palembang"/>
    <s v="SUMATERA - PALEMBANG"/>
    <x v="60"/>
    <x v="11"/>
  </r>
  <r>
    <s v="PARTS SC"/>
    <s v="Head Office"/>
    <s v="Jabodetabek"/>
    <s v="Product Supply Planning &amp; Proc."/>
    <s v="Djubaedah"/>
    <n v="11547"/>
    <m/>
    <d v="2005-09-23T00:00:00"/>
    <d v="2006-10-01T00:00:00"/>
    <s v="16 Tahun"/>
    <x v="1"/>
    <x v="1"/>
    <s v="Female"/>
    <s v="DJUBAEDAH@TRAKINDO.CO.ID"/>
    <s v="Rani MR/Listi Bahati"/>
    <d v="2006-10-01T00:00:00"/>
    <b v="1"/>
    <s v="PARTS SC"/>
    <b v="1"/>
    <s v="Head Office"/>
    <b v="1"/>
    <s v="Djubaedah"/>
    <s v="10Z0230LY"/>
    <s v="PARTS SC"/>
    <m/>
    <s v="OK"/>
    <n v="7890869.0764119597"/>
    <n v="867995.59840531554"/>
    <m/>
    <m/>
    <n v="8758864.6748172753"/>
    <s v="PARTS SC"/>
    <s v="PARTS SC"/>
    <s v="Head Office"/>
    <s v="Head Office"/>
    <s v="HEAD OFFICE"/>
    <x v="0"/>
    <x v="0"/>
  </r>
  <r>
    <s v="EAST INDONESIA"/>
    <s v="Soroako"/>
    <s v="Luar Jabodetabek"/>
    <s v="Service Direct"/>
    <s v="Hasrullah"/>
    <n v="11555"/>
    <m/>
    <d v="2005-10-01T00:00:00"/>
    <d v="2006-10-01T00:00:00"/>
    <s v="16 Tahun"/>
    <x v="1"/>
    <x v="1"/>
    <s v="Male"/>
    <s v="HASRULLAH@TRAKINDO.CO.ID"/>
    <s v="Alfrida T.Rante"/>
    <d v="2006-10-01T00:00:00"/>
    <b v="1"/>
    <s v="EAST INDONESIA"/>
    <b v="1"/>
    <s v="Soroako"/>
    <b v="1"/>
    <s v="Hasrullah"/>
    <s v="10B4860HA"/>
    <s v="EAST INDONESIA"/>
    <m/>
    <s v="Oke"/>
    <n v="7890869.0764119597"/>
    <n v="867995.59840531554"/>
    <m/>
    <m/>
    <n v="8758864.6748172753"/>
    <s v="EAST INDONESIA"/>
    <s v="EAST INDONESIA"/>
    <s v="Soroako"/>
    <s v="Soroako"/>
    <s v="EAST INDONESIA"/>
    <x v="32"/>
    <x v="13"/>
  </r>
  <r>
    <s v="ACCT &amp; TAX"/>
    <s v="Head Office"/>
    <s v="Jabodetabek"/>
    <s v="Master Data &amp; Product Costing PS &amp; ABS"/>
    <s v="Dayang Kardina Lubis"/>
    <n v="11561"/>
    <m/>
    <d v="2005-09-29T00:00:00"/>
    <d v="2006-10-01T00:00:00"/>
    <s v="16 Tahun"/>
    <x v="1"/>
    <x v="1"/>
    <s v="Female"/>
    <s v="DAYANG.KARDINALUBIS@TRAKINDO.CO.ID"/>
    <s v="Rani MR/Listi Bahati"/>
    <d v="2006-10-01T00:00:00"/>
    <b v="1"/>
    <s v="ACCT &amp; TAX"/>
    <b v="1"/>
    <s v="Head Office"/>
    <b v="1"/>
    <s v="Dayang Kardina Lubis"/>
    <s v="10Z0299KA"/>
    <s v="ACCT &amp; TAX"/>
    <m/>
    <s v="OK"/>
    <n v="7890869.0764119597"/>
    <n v="867995.59840531554"/>
    <m/>
    <m/>
    <n v="8758864.6748172753"/>
    <s v="ACCT &amp; TAX"/>
    <s v="ACCT &amp; TAX"/>
    <s v="Head Office"/>
    <s v="Head Office"/>
    <s v="HEAD OFFICE"/>
    <x v="0"/>
    <x v="0"/>
  </r>
  <r>
    <s v="NORTHERN KAL"/>
    <s v="Sangatta"/>
    <s v="Luar Jabodetabek"/>
    <s v="Finance"/>
    <s v="Sarnisah H Lubis"/>
    <n v="11563"/>
    <m/>
    <d v="2005-09-29T00:00:00"/>
    <d v="2006-10-01T00:00:00"/>
    <s v="16 Tahun"/>
    <x v="1"/>
    <x v="1"/>
    <s v="Female"/>
    <s v="SARNISAH.HASMILUBIS@TRAKINDO.CO.ID"/>
    <s v="Ade Chandra"/>
    <d v="2006-10-01T00:00:00"/>
    <b v="1"/>
    <s v="NORTHERN KAL"/>
    <b v="1"/>
    <s v="Sangatta"/>
    <b v="1"/>
    <s v="Sarnisah H Lubis"/>
    <s v="10G3899KB"/>
    <s v="NORTHERN KAL"/>
    <m/>
    <s v="Oke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PARTS SC"/>
    <s v="Head Office"/>
    <s v="Jabodetabek"/>
    <s v="Parts Supply Chain Performance"/>
    <s v="Hirjan"/>
    <n v="11564"/>
    <m/>
    <d v="2005-09-29T00:00:00"/>
    <d v="2006-10-01T00:00:00"/>
    <s v="16 Tahun"/>
    <x v="1"/>
    <x v="1"/>
    <s v="Male"/>
    <s v="HIRJAN.RAPPE@TRAKINDO.CO.ID"/>
    <s v="Rani MR/Listi Bahati"/>
    <d v="2006-10-01T00:00:00"/>
    <b v="1"/>
    <s v="PARTS SC"/>
    <b v="1"/>
    <s v="Head Office"/>
    <b v="1"/>
    <s v="Hirjan"/>
    <s v="10Z0230LY"/>
    <s v="PARTS SC"/>
    <m/>
    <s v="OK"/>
    <n v="7890869.0764119597"/>
    <n v="867995.59840531554"/>
    <m/>
    <m/>
    <n v="8758864.6748172753"/>
    <s v="PARTS SC"/>
    <s v="PARTS SC"/>
    <s v="Head Office"/>
    <s v="Head Office"/>
    <s v="HEAD OFFICE"/>
    <x v="0"/>
    <x v="0"/>
  </r>
  <r>
    <s v="JAVA"/>
    <s v="Denpasar"/>
    <s v="Luar Jabodetabek"/>
    <s v="Machine Sales Supervision"/>
    <s v="Deny Kurniawan"/>
    <n v="11566"/>
    <m/>
    <d v="2005-09-29T00:00:00"/>
    <d v="2006-10-01T00:00:00"/>
    <s v="16 Tahun"/>
    <x v="1"/>
    <x v="1"/>
    <s v="Male"/>
    <s v="DENY.KURNIAWAN@TRAKINDO.CO.ID"/>
    <s v="Muh. Dipo Alam"/>
    <d v="2006-10-01T00:00:00"/>
    <b v="1"/>
    <s v="JAVA"/>
    <b v="1"/>
    <s v="Denpasar"/>
    <b v="1"/>
    <s v="Deny Kurniawan"/>
    <s v="10A6210FZ"/>
    <s v="JAVA"/>
    <m/>
    <s v="Oke"/>
    <n v="7890869.0764119597"/>
    <n v="867995.59840531554"/>
    <m/>
    <m/>
    <n v="8758864.6748172753"/>
    <s v="JAVA"/>
    <s v="JAVA"/>
    <s v="Denpasar"/>
    <s v="Denpasar"/>
    <s v="JAVA - BSD"/>
    <x v="61"/>
    <x v="7"/>
  </r>
  <r>
    <s v="SUMATERA"/>
    <s v="SCC North Sum"/>
    <s v="Luar Jabodetabek"/>
    <s v="Event Planner"/>
    <s v="Jesaya Ginting"/>
    <n v="11573"/>
    <m/>
    <d v="2005-09-29T00:00:00"/>
    <d v="2006-10-01T00:00:00"/>
    <s v="16 Tahun"/>
    <x v="1"/>
    <x v="1"/>
    <s v="Male"/>
    <s v="JESAYA.GINTING@TRAKINDO.CO.ID"/>
    <s v="Andresia Eka Putri"/>
    <d v="2006-10-01T00:00:00"/>
    <b v="1"/>
    <s v="SUMATERA"/>
    <b v="1"/>
    <s v="SCC North Sum"/>
    <b v="1"/>
    <s v="Jesaya Ginting"/>
    <s v="10D0330BM"/>
    <s v="SUMATERA"/>
    <m/>
    <s v="OK"/>
    <n v="7890869.0764119597"/>
    <n v="867995.59840531554"/>
    <m/>
    <m/>
    <n v="8758864.6748172753"/>
    <s v="SUMATERA"/>
    <s v="SUMATERA"/>
    <s v="SCC North Sum"/>
    <s v="SCC North Sum"/>
    <s v="SUMATERA - PEKANBARU"/>
    <x v="62"/>
    <x v="12"/>
  </r>
  <r>
    <s v="SUMATERA"/>
    <s v="Palembang"/>
    <s v="Luar Jabodetabek"/>
    <s v="Service Direct"/>
    <s v="Muhammad Fahdjri"/>
    <n v="11613"/>
    <m/>
    <d v="2005-10-01T00:00:00"/>
    <d v="2006-09-01T00:00:00"/>
    <s v="16 Tahun"/>
    <x v="1"/>
    <x v="1"/>
    <s v="Male"/>
    <s v="MUHAMMAD.FAHDJRI@TRAKINDO.CO.ID"/>
    <s v="Anita/ Yudhistira"/>
    <d v="2006-09-01T00:00:00"/>
    <b v="1"/>
    <s v="SUMATERA"/>
    <b v="1"/>
    <s v="Palembang"/>
    <b v="1"/>
    <s v="Muhammad Fahdjri"/>
    <s v="10F2260HA"/>
    <s v="SUMATERA"/>
    <m/>
    <s v="Oke"/>
    <n v="7890869.0764119597"/>
    <n v="867995.59840531554"/>
    <m/>
    <m/>
    <n v="8758864.6748172753"/>
    <s v="SUMATERA"/>
    <s v="SUMATERA"/>
    <s v="Palembang"/>
    <s v="Palembang"/>
    <s v="SUMATERA - PALEMBANG"/>
    <x v="60"/>
    <x v="11"/>
  </r>
  <r>
    <s v="OSM"/>
    <s v="Head Office"/>
    <s v="Jabodetabek"/>
    <s v="Quality Management &amp; Strategic Execution"/>
    <s v="Istiqomah Safitriningrum"/>
    <n v="11669"/>
    <m/>
    <d v="2005-11-07T00:00:00"/>
    <d v="2006-11-01T00:00:00"/>
    <s v="16 Tahun"/>
    <x v="1"/>
    <x v="1"/>
    <s v="Female"/>
    <s v="ISTIQOMAH.SAFITRININGRUM@TRAKINDO.CO.ID"/>
    <s v="Rani MR/Listi Bahati"/>
    <d v="2006-11-01T00:00:00"/>
    <b v="1"/>
    <s v="OSM"/>
    <b v="1"/>
    <s v="Head Office"/>
    <b v="1"/>
    <s v="Istiqomah Safitriningrum"/>
    <s v="10Z0299SI"/>
    <s v="OSM"/>
    <m/>
    <s v="OK"/>
    <n v="7890869.0764119597"/>
    <n v="867995.59840531554"/>
    <m/>
    <m/>
    <n v="8758864.6748172753"/>
    <s v="OSM"/>
    <s v="OSM"/>
    <s v="Head Office"/>
    <s v="Head Office"/>
    <s v="HEAD OFFICE"/>
    <x v="0"/>
    <x v="0"/>
  </r>
  <r>
    <s v="BATU HIJAU"/>
    <s v="Batu Hijau"/>
    <s v="Luar Jabodetabek"/>
    <s v="Office Services"/>
    <s v="Betty Pusyanti"/>
    <n v="11670"/>
    <m/>
    <d v="2005-11-10T00:00:00"/>
    <d v="2006-05-10T00:00:00"/>
    <s v="16 Tahun"/>
    <x v="1"/>
    <x v="1"/>
    <s v="Female"/>
    <s v="BETTY.PUSYANTI@TRAKINDO.CO.ID"/>
    <s v="Uji Anisyah"/>
    <d v="2006-05-10T00:00:00"/>
    <b v="1"/>
    <s v="BATU HIJAU"/>
    <b v="1"/>
    <s v="Batu Hijau"/>
    <b v="1"/>
    <s v="Betty Pusyanti"/>
    <s v="10R5999JO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OUTHERN KAL"/>
    <s v="Pangkalan Bun"/>
    <s v="Luar Jabodetabek"/>
    <s v="Service Direct"/>
    <s v="Hendri Murtoyo"/>
    <n v="11675"/>
    <m/>
    <d v="2005-11-07T00:00:00"/>
    <d v="2006-10-01T00:00:00"/>
    <s v="16 Tahun"/>
    <x v="1"/>
    <x v="1"/>
    <s v="Male"/>
    <s v="HENDRI.MURTOYO@TRAKINDO.CO.ID"/>
    <s v="Irma Dwi Asmawati"/>
    <d v="2006-10-01T00:00:00"/>
    <b v="1"/>
    <s v="SOUTHERN KAL"/>
    <b v="1"/>
    <s v="Pangkalan Bun"/>
    <b v="1"/>
    <s v="Hendri Murtoyo"/>
    <s v="10H2660HA"/>
    <s v="SOUTHERN KAL"/>
    <m/>
    <s v="OK"/>
    <n v="7890869.0764119597"/>
    <n v="867995.59840531554"/>
    <m/>
    <m/>
    <n v="8758864.6748172753"/>
    <s v="SOUTHERN KAL"/>
    <s v="SOUTHERN KAL"/>
    <s v="Pangkalan Bun"/>
    <s v="Pangkalan Bun"/>
    <s v="SKAL - BANJARMASIN"/>
    <x v="63"/>
    <x v="9"/>
  </r>
  <r>
    <s v="SOUTHERN KAL"/>
    <s v="Tanjung"/>
    <s v="Luar Jabodetabek"/>
    <s v="Service Field"/>
    <s v="Putut Hendro Sarwono"/>
    <n v="11677"/>
    <m/>
    <d v="2005-11-07T00:00:00"/>
    <d v="2006-10-01T00:00:00"/>
    <s v="16 Tahun"/>
    <x v="1"/>
    <x v="1"/>
    <s v="Male"/>
    <s v="PUTUT.SARWONO@TRAKINDO.CO.ID"/>
    <s v="Danang Aji Suroso"/>
    <d v="2006-10-01T00:00:00"/>
    <b v="1"/>
    <s v="SOUTHERN KAL"/>
    <b v="1"/>
    <s v="Tanjung"/>
    <b v="1"/>
    <s v="Putut Hendro Sarwono"/>
    <s v="10H3560HG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BATU HIJAU"/>
    <s v="Batu Hijau"/>
    <s v="Luar Jabodetabek"/>
    <s v="Service"/>
    <s v="Habi Burrahman"/>
    <n v="11680"/>
    <m/>
    <d v="2005-12-01T00:00:00"/>
    <d v="2006-12-01T00:00:00"/>
    <s v="16 Tahun"/>
    <x v="1"/>
    <x v="1"/>
    <s v="Male"/>
    <s v="HABI.BURRAHMAN@TRAKINDO.CO.ID"/>
    <s v="Uji Anisyah"/>
    <d v="2006-12-01T00:00:00"/>
    <b v="1"/>
    <s v="BATU HIJAU"/>
    <b v="1"/>
    <s v="Batu Hijau"/>
    <b v="1"/>
    <s v="Habi Burrahman"/>
    <s v="10R5960HG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Hadi Prastyo"/>
    <n v="11681"/>
    <m/>
    <d v="2005-12-01T00:00:00"/>
    <d v="2006-12-01T00:00:00"/>
    <s v="16 Tahun"/>
    <x v="1"/>
    <x v="1"/>
    <s v="Male"/>
    <s v="HADI.PRASTYO@TRAKINDO.CO.ID"/>
    <s v="Uji Anisyah"/>
    <d v="2006-12-01T00:00:00"/>
    <b v="1"/>
    <s v="BATU HIJAU"/>
    <b v="1"/>
    <s v="Batu Hijau"/>
    <b v="1"/>
    <s v="Hadi Prastyo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Imam Harmaini"/>
    <n v="11683"/>
    <m/>
    <d v="2005-12-01T00:00:00"/>
    <d v="2006-12-01T00:00:00"/>
    <s v="16 Tahun"/>
    <x v="1"/>
    <x v="1"/>
    <s v="Male"/>
    <s v="IMAM.HARMAINI@TRAKINDO.CO.ID"/>
    <s v="Uji Anisyah"/>
    <d v="2006-12-01T00:00:00"/>
    <b v="1"/>
    <s v="BATU HIJAU"/>
    <b v="1"/>
    <s v="Batu Hijau"/>
    <b v="1"/>
    <s v="Imam Harmaini"/>
    <s v="10R5960HA"/>
    <s v="BATU HIJAU"/>
    <m/>
    <s v="OK"/>
    <n v="7890869.0764119597"/>
    <n v="867995.59840531554"/>
    <m/>
    <m/>
    <n v="8758864.6748172753"/>
    <s v="BATU HIJAU"/>
    <s v="BATU HIJAU"/>
    <s v="Batu Hijau"/>
    <s v="Mataram"/>
    <s v="JAVA - SURABAYA"/>
    <x v="6"/>
    <x v="4"/>
  </r>
  <r>
    <s v="BATU HIJAU"/>
    <s v="Batu Hijau"/>
    <s v="Luar Jabodetabek"/>
    <s v="Service"/>
    <s v="Reynaldi Praditha"/>
    <n v="11685"/>
    <m/>
    <d v="2005-12-01T00:00:00"/>
    <d v="2006-12-01T00:00:00"/>
    <s v="16 Tahun"/>
    <x v="1"/>
    <x v="1"/>
    <s v="Male"/>
    <s v="REYNALDI.PRADITHA@TRAKINDO.CO.ID"/>
    <s v="Uji Anisyah"/>
    <d v="2006-12-01T00:00:00"/>
    <b v="1"/>
    <s v="BATU HIJAU"/>
    <b v="1"/>
    <s v="Batu Hijau"/>
    <b v="1"/>
    <s v="Reynaldi Praditha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UMATERA"/>
    <s v="Pekanbaru"/>
    <s v="Luar Jabodetabek"/>
    <s v="PS Sales Support"/>
    <s v="Arimbi Sinta Dewi"/>
    <n v="11693"/>
    <m/>
    <d v="2005-11-01T00:00:00"/>
    <d v="2006-11-01T00:00:00"/>
    <s v="16 Tahun"/>
    <x v="1"/>
    <x v="1"/>
    <s v="Female"/>
    <s v="ARIMBI.DEWI@TRAKINDO.CO.ID"/>
    <s v="Andresia Eka Putri"/>
    <d v="2006-11-01T00:00:00"/>
    <b v="1"/>
    <s v="SUMATERA"/>
    <b v="1"/>
    <s v="Pekanbaru"/>
    <b v="1"/>
    <s v="Arimbi Sinta Dewi"/>
    <s v="10F1999FY"/>
    <s v="SUMATERA"/>
    <m/>
    <s v="OK"/>
    <n v="7890869.0764119597"/>
    <n v="867995.59840531554"/>
    <m/>
    <m/>
    <n v="8758864.6748172753"/>
    <s v="SUMATERA"/>
    <s v="SUMATERA"/>
    <s v="Pekanbaru"/>
    <s v="Pekanbaru"/>
    <s v="SUMATERA - PEKANBARU"/>
    <x v="31"/>
    <x v="12"/>
  </r>
  <r>
    <s v="NORTHERN KAL"/>
    <s v="Sangatta"/>
    <s v="Luar Jabodetabek"/>
    <s v="Service Direct"/>
    <s v="Supiansyah"/>
    <n v="11694"/>
    <m/>
    <d v="2005-11-07T00:00:00"/>
    <d v="2006-11-01T00:00:00"/>
    <s v="16 Tahun"/>
    <x v="1"/>
    <x v="1"/>
    <s v="Male"/>
    <s v="S.SUPIANSYAH@TRAKINDO.CO.ID"/>
    <s v="Ade Chandra"/>
    <d v="2006-11-01T00:00:00"/>
    <b v="1"/>
    <s v="NORTHERN KAL"/>
    <b v="1"/>
    <s v="Sangatta"/>
    <b v="1"/>
    <s v="Supiansyah"/>
    <s v="10G3860HA"/>
    <s v="NORTHERN KAL"/>
    <m/>
    <s v="Oke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BATU HIJAU"/>
    <s v="Batu Hijau"/>
    <s v="Luar Jabodetabek"/>
    <s v="Service Direct"/>
    <s v="Santoni"/>
    <n v="11696"/>
    <m/>
    <d v="2005-12-01T00:00:00"/>
    <d v="2006-12-01T00:00:00"/>
    <s v="16 Tahun"/>
    <x v="1"/>
    <x v="1"/>
    <s v="Male"/>
    <s v="S.SANTONI@TRAKINDO.CO.ID"/>
    <s v="Uji Anisyah"/>
    <d v="2006-12-01T00:00:00"/>
    <b v="1"/>
    <s v="BATU HIJAU"/>
    <b v="1"/>
    <s v="Batu Hijau"/>
    <b v="1"/>
    <s v="Santoni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NORTHERN KAL"/>
    <s v="Samarinda"/>
    <s v="Luar Jabodetabek"/>
    <s v="Service Direct"/>
    <s v="Widarto"/>
    <n v="11697"/>
    <m/>
    <d v="2005-11-07T00:00:00"/>
    <d v="2006-11-01T00:00:00"/>
    <s v="16 Tahun"/>
    <x v="1"/>
    <x v="1"/>
    <s v="Male"/>
    <s v="W.WIDARTO@TRAKINDO.CO.ID"/>
    <s v="Marhamah Ernawati"/>
    <d v="2006-11-01T00:00:00"/>
    <b v="1"/>
    <s v="NORTHERN KAL"/>
    <b v="1"/>
    <s v="Samarinda"/>
    <b v="1"/>
    <s v="Widarto"/>
    <s v="10G3260HA"/>
    <s v="NORTHERN KAL"/>
    <m/>
    <s v="Oke"/>
    <n v="7890869.0764119597"/>
    <n v="867995.59840531554"/>
    <m/>
    <m/>
    <n v="8758864.6748172753"/>
    <s v="NORTHERN KAL"/>
    <s v="NORTHERN KAL"/>
    <s v="Samarinda"/>
    <s v="Samarinda"/>
    <s v="NKAL - BALIKPAPAN"/>
    <x v="28"/>
    <x v="3"/>
  </r>
  <r>
    <s v="NORTHERN KAL"/>
    <s v="Samarinda Site"/>
    <s v="Luar Jabodetabek"/>
    <s v="Accounting"/>
    <s v="Ikhwan Ciptadi"/>
    <n v="11699"/>
    <m/>
    <d v="2005-11-01T00:00:00"/>
    <d v="2006-05-01T00:00:00"/>
    <s v="16 Tahun"/>
    <x v="1"/>
    <x v="1"/>
    <s v="Male"/>
    <s v="IKHWAN.CIPTADI@TRAKINDO.CO.ID"/>
    <s v="Marhamah Ernawati"/>
    <d v="2006-05-01T00:00:00"/>
    <b v="1"/>
    <s v="NORTHERN KAL"/>
    <b v="1"/>
    <s v="Samarinda Site"/>
    <b v="1"/>
    <s v="Ikhwan Ciptadi"/>
    <s v="10G0599KB"/>
    <s v="NORTHERN KAL"/>
    <m/>
    <s v="OK"/>
    <n v="7890869.0764119597"/>
    <n v="867995.59840531554"/>
    <m/>
    <m/>
    <n v="8758864.6748172753"/>
    <s v="NORTHERN KAL"/>
    <s v="NORTHERN KAL"/>
    <s v="Samarinda Site"/>
    <s v="Tj. Redeb-Berau"/>
    <s v="NKAL - BALIKPAPAN"/>
    <x v="5"/>
    <x v="3"/>
  </r>
  <r>
    <s v="NORTHERN KAL"/>
    <s v="Balikpapan"/>
    <s v="Luar Jabodetabek"/>
    <s v="Office Services"/>
    <s v="Muhamad Syamsudinur"/>
    <n v="11700"/>
    <m/>
    <d v="2005-11-01T00:00:00"/>
    <d v="2006-11-01T00:00:00"/>
    <s v="16 Tahun"/>
    <x v="1"/>
    <x v="1"/>
    <s v="Male"/>
    <s v="SYAMSUDIN.NUR@TRAKINDO.CO.ID"/>
    <s v="Istiqamah"/>
    <d v="2006-11-01T00:00:00"/>
    <b v="1"/>
    <s v="NORTHERN KAL"/>
    <b v="1"/>
    <s v="Balikpapan"/>
    <b v="1"/>
    <s v="Muhamad Syamsudinur"/>
    <s v="10G3199JO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Tj. Redeb-Berau"/>
    <s v="Luar Jabodetabek"/>
    <s v="Service Direct"/>
    <s v="Denny Pajri"/>
    <n v="11702"/>
    <m/>
    <d v="2005-11-07T00:00:00"/>
    <d v="2006-11-01T00:00:00"/>
    <s v="16 Tahun"/>
    <x v="1"/>
    <x v="1"/>
    <s v="Male"/>
    <s v="DENNY.PAJRI@TRAKINDO.CO.ID"/>
    <s v="Krisna Wijaya Kusuma"/>
    <d v="2006-11-01T00:00:00"/>
    <b v="1"/>
    <s v="NORTHERN KAL"/>
    <b v="1"/>
    <s v="Tj. Redeb-Berau"/>
    <b v="1"/>
    <s v="Denny Pajri"/>
    <s v="10G5660HA"/>
    <s v="NORTHERN KAL"/>
    <m/>
    <s v="OK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TEMBAGAPURA"/>
    <s v="CSU Underground"/>
    <s v="Luar Jabodetabek"/>
    <s v="Service Direct"/>
    <s v="Bernadus Mandaso"/>
    <n v="11714"/>
    <m/>
    <d v="2005-11-01T00:00:00"/>
    <d v="2006-11-01T00:00:00"/>
    <s v="16 Tahun"/>
    <x v="1"/>
    <x v="1"/>
    <s v="Male"/>
    <s v="BERNADUS.MANDASSO@TRAKINDO.CO.ID"/>
    <s v="Andreas Novianto"/>
    <d v="2006-11-01T00:00:00"/>
    <b v="1"/>
    <s v="TEMBAGAPURA"/>
    <b v="1"/>
    <s v="CSU Underground"/>
    <b v="1"/>
    <s v="Bernadus Mandaso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Joko Tugi"/>
    <n v="11715"/>
    <m/>
    <d v="2005-11-01T00:00:00"/>
    <d v="2006-11-01T00:00:00"/>
    <s v="16 Tahun"/>
    <x v="1"/>
    <x v="1"/>
    <s v="Male"/>
    <s v="JOKO.TUGI@TRAKINDO.CO.ID"/>
    <s v="Andreas Novianto"/>
    <d v="2006-11-01T00:00:00"/>
    <b v="1"/>
    <s v="TEMBAGAPURA"/>
    <b v="1"/>
    <s v="CSU Underground"/>
    <b v="1"/>
    <s v="Joko Tugi"/>
    <s v="10C6060HA"/>
    <s v="TEMBAGAPURA"/>
    <m/>
    <s v="OK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Roky Gautama"/>
    <n v="11725"/>
    <m/>
    <d v="2005-11-14T00:00:00"/>
    <d v="2006-11-14T00:00:00"/>
    <s v="16 Tahun"/>
    <x v="1"/>
    <x v="1"/>
    <s v="Male"/>
    <s v="ROKY.GAUTAMA@TRAKINDO.CO.ID"/>
    <s v="Andreas Novianto"/>
    <d v="2006-11-14T00:00:00"/>
    <b v="1"/>
    <s v="TEMBAGAPURA"/>
    <b v="1"/>
    <s v="CSU Underground"/>
    <b v="1"/>
    <s v="Roky Gautama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SOUTHERN KAL"/>
    <s v="Banjarmasin"/>
    <s v="Luar Jabodetabek"/>
    <s v="Service Direct"/>
    <s v="Sukma Putra"/>
    <n v="11726"/>
    <m/>
    <d v="2005-11-14T00:00:00"/>
    <d v="2006-11-14T00:00:00"/>
    <s v="16 Tahun"/>
    <x v="1"/>
    <x v="1"/>
    <s v="Male"/>
    <s v="SUKMA.PUTRA@TRAKINDO.CO.ID"/>
    <s v="Elisdayani"/>
    <d v="2006-11-14T00:00:00"/>
    <b v="1"/>
    <s v="SOUTHERN KAL"/>
    <b v="1"/>
    <s v="Banjarmasin"/>
    <b v="1"/>
    <s v="Sukma Putra"/>
    <s v="10H3460HA"/>
    <s v="SOUTHERN KAL"/>
    <m/>
    <s v="OK"/>
    <n v="7890869.0764119597"/>
    <n v="867995.59840531554"/>
    <m/>
    <m/>
    <n v="8758864.6748172753"/>
    <s v="SOUTHERN KAL"/>
    <s v="SOUTHERN KAL"/>
    <s v="Banjarmasin"/>
    <s v="Banjarmasin"/>
    <s v="SKAL - BANJARMASIN"/>
    <x v="30"/>
    <x v="9"/>
  </r>
  <r>
    <s v="JAVA"/>
    <s v="SCC West Java"/>
    <s v="Jabodetabek"/>
    <s v="Technical Communicator"/>
    <s v="Irwan Endriarno"/>
    <n v="11728"/>
    <m/>
    <d v="2005-11-14T00:00:00"/>
    <d v="2006-11-14T00:00:00"/>
    <s v="16 Tahun"/>
    <x v="1"/>
    <x v="1"/>
    <s v="Male"/>
    <s v="IRWAN.ENDRIARNO@TRAKINDO.CO.ID"/>
    <s v="Riana Dewi "/>
    <d v="2006-11-14T00:00:00"/>
    <b v="1"/>
    <s v="JAVA"/>
    <b v="1"/>
    <s v="SCC West Java"/>
    <b v="1"/>
    <s v="Irwan Endriarno"/>
    <s v="10D0530BM"/>
    <s v="JAVA"/>
    <m/>
    <s v="Oke"/>
    <n v="7890869.0764119597"/>
    <n v="867995.59840531554"/>
    <m/>
    <m/>
    <n v="8758864.6748172753"/>
    <s v="JAVA"/>
    <s v="JAVA"/>
    <s v="SCC West Java"/>
    <s v="SCC West Java"/>
    <s v="JAVA - BSD"/>
    <x v="27"/>
    <x v="10"/>
  </r>
  <r>
    <s v="SUMATERA"/>
    <s v="Muara Bungo"/>
    <s v="Luar Jabodetabek"/>
    <s v="Service Direct"/>
    <s v="Dimas Andy Tarastanto"/>
    <n v="11729"/>
    <m/>
    <d v="2005-11-14T00:00:00"/>
    <d v="2006-11-14T00:00:00"/>
    <s v="16 Tahun"/>
    <x v="1"/>
    <x v="1"/>
    <s v="Male"/>
    <s v="DIMAS.TARASTANTO@TRAKINDO.CO.ID"/>
    <s v="Anita/ Yudhistira"/>
    <d v="2006-11-14T00:00:00"/>
    <b v="1"/>
    <s v="SUMATERA"/>
    <b v="1"/>
    <s v="Muara Bungo"/>
    <b v="1"/>
    <s v="Dimas Andy Tarastanto"/>
    <s v="10F0460HA"/>
    <s v="SUMATERA"/>
    <m/>
    <s v="OK"/>
    <n v="7890869.0764119597"/>
    <n v="867995.59840531554"/>
    <m/>
    <m/>
    <n v="8758864.6748172753"/>
    <s v="SUMATERA"/>
    <s v="SUMATERA"/>
    <s v="Muara Bungo"/>
    <s v="Muara Bungo"/>
    <s v="SUMATERA - PALEMBANG"/>
    <x v="64"/>
    <x v="11"/>
  </r>
  <r>
    <s v="TEMBAGAPURA"/>
    <s v="CSU Underground"/>
    <s v="Luar Jabodetabek"/>
    <s v="Service Direct"/>
    <s v="Bakru Rozi"/>
    <n v="11766"/>
    <m/>
    <d v="2005-11-28T00:00:00"/>
    <d v="2006-11-28T00:00:00"/>
    <s v="16 Tahun"/>
    <x v="1"/>
    <x v="1"/>
    <s v="Male"/>
    <s v="BAKRU.ROZI@TRAKINDO.CO.ID"/>
    <s v="Andreas Novianto"/>
    <d v="2006-11-28T00:00:00"/>
    <b v="1"/>
    <s v="TEMBAGAPURA"/>
    <b v="1"/>
    <s v="CSU Underground"/>
    <b v="1"/>
    <s v="Bakru Rozi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BATU HIJAU"/>
    <s v="Batu Hijau"/>
    <s v="Luar Jabodetabek"/>
    <s v="Service Direct"/>
    <s v="Juni Saputro"/>
    <n v="11767"/>
    <m/>
    <d v="2005-11-28T00:00:00"/>
    <d v="2006-11-28T00:00:00"/>
    <s v="16 Tahun"/>
    <x v="1"/>
    <x v="1"/>
    <s v="Male"/>
    <s v="JUNI.SAPUTRO@TRAKINDO.CO.ID"/>
    <s v="Uji Anisyah"/>
    <d v="2006-11-28T00:00:00"/>
    <b v="1"/>
    <s v="BATU HIJAU"/>
    <b v="1"/>
    <s v="Batu Hijau"/>
    <b v="1"/>
    <s v="Juni Saputro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"/>
    <s v="Lukman Nurcholis"/>
    <n v="11769"/>
    <m/>
    <d v="2005-11-28T00:00:00"/>
    <d v="2006-11-28T00:00:00"/>
    <s v="16 Tahun"/>
    <x v="1"/>
    <x v="1"/>
    <s v="Male"/>
    <s v="LUKMAN.NURCHOLIS@TRAKINDO.CO.ID"/>
    <s v="Uji Anisyah"/>
    <d v="2006-11-28T00:00:00"/>
    <b v="1"/>
    <s v="BATU HIJAU"/>
    <b v="1"/>
    <s v="Batu Hijau"/>
    <b v="1"/>
    <s v="Lukman Nurcholis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Arifian Eko Purnomo"/>
    <n v="11772"/>
    <m/>
    <d v="2005-11-28T00:00:00"/>
    <d v="2006-11-28T00:00:00"/>
    <s v="16 Tahun"/>
    <x v="1"/>
    <x v="1"/>
    <s v="Male"/>
    <s v="ARIFIAN.E.PURNOMO@TRAKINDO.CO.ID"/>
    <s v="Uji Anisyah"/>
    <d v="2006-11-28T00:00:00"/>
    <b v="1"/>
    <s v="BATU HIJAU"/>
    <b v="1"/>
    <s v="Batu Hijau"/>
    <b v="1"/>
    <s v="Arifian Eko Purnomo"/>
    <s v="10R5960HA"/>
    <s v="BATU HIJAU"/>
    <m/>
    <s v="OK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EAST INDONESIA"/>
    <s v="Mining Manado"/>
    <s v="Luar Jabodetabek"/>
    <s v="Weda Site"/>
    <s v="Anggah Wahyu Z"/>
    <n v="11773"/>
    <m/>
    <d v="2005-11-28T00:00:00"/>
    <d v="2006-11-28T00:00:00"/>
    <s v="16 Tahun"/>
    <x v="1"/>
    <x v="1"/>
    <s v="Male"/>
    <s v="ANGGAH.W.Z@TRAKINDO.CO.ID"/>
    <s v="Didi Manuaron"/>
    <d v="2006-11-28T00:00:00"/>
    <b v="1"/>
    <s v="EAST INDONESIA"/>
    <b v="1"/>
    <s v="Mining Manado"/>
    <b v="1"/>
    <s v="Anggah Wahyu Z"/>
    <s v="10B7860HG"/>
    <s v="EAST INDONESIA"/>
    <m/>
    <s v="Oke"/>
    <n v="7890869.0764119597"/>
    <n v="867995.59840531554"/>
    <m/>
    <m/>
    <n v="8758864.6748172753"/>
    <s v="EAST INDONESIA"/>
    <s v="EAST INDONESIA"/>
    <s v="Mining Manado"/>
    <s v="Mining Manado"/>
    <s v="EAST INDONESIA"/>
    <x v="65"/>
    <x v="8"/>
  </r>
  <r>
    <s v="SVC EXCEL SUPP"/>
    <s v="Head Office"/>
    <s v="Jabodetabek"/>
    <s v="Performance Management"/>
    <s v="Rahmad Anton"/>
    <n v="11781"/>
    <m/>
    <d v="2005-12-01T00:00:00"/>
    <d v="2006-12-01T00:00:00"/>
    <s v="16 Tahun"/>
    <x v="1"/>
    <x v="1"/>
    <s v="Male"/>
    <s v="RAHMAT.ANTON@TRAKINDO.CO.ID"/>
    <s v="Rani MR/Listi Bahati"/>
    <d v="2006-12-01T00:00:00"/>
    <b v="1"/>
    <s v="SVC EXCEL SUPP"/>
    <b v="1"/>
    <s v="Head Office"/>
    <b v="1"/>
    <s v="Rahmad Anton"/>
    <s v="10Z0260LO"/>
    <s v="SVC EXCEL SUPP"/>
    <m/>
    <s v="OK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RUE"/>
    <s v="Head Office"/>
    <s v="Jabodetabek"/>
    <s v="UE Service &amp; Quality"/>
    <s v="Fitra Cahyo Trenggono"/>
    <n v="11784"/>
    <m/>
    <d v="2005-12-08T00:00:00"/>
    <d v="2006-06-08T00:00:00"/>
    <s v="16 Tahun"/>
    <x v="1"/>
    <x v="1"/>
    <s v="Male"/>
    <s v="FITRA.TRENGGONO@TRAKINDO.CO.ID"/>
    <s v="Rani MR/Listi Bahati"/>
    <d v="2006-06-08T00:00:00"/>
    <b v="1"/>
    <s v="RUE"/>
    <b v="1"/>
    <s v="Head Office"/>
    <b v="1"/>
    <s v="Fitra Cahyo Trenggono"/>
    <s v="10X5250FG"/>
    <s v="RUE"/>
    <m/>
    <s v="Oke"/>
    <n v="7890869.0764119597"/>
    <n v="867995.59840531554"/>
    <m/>
    <m/>
    <n v="8758864.6748172753"/>
    <s v="RUE"/>
    <s v="RUE"/>
    <s v="Head Office"/>
    <s v="Head Office"/>
    <s v="HEAD OFFICE"/>
    <x v="0"/>
    <x v="0"/>
  </r>
  <r>
    <s v="NORTHERN KAL"/>
    <s v="Tj. Redeb-Berau"/>
    <s v="Luar Jabodetabek"/>
    <s v="Tanjung Redeb Branch"/>
    <s v="Deddy Dwiyono"/>
    <n v="11797"/>
    <m/>
    <d v="2005-12-01T00:00:00"/>
    <d v="2006-12-01T00:00:00"/>
    <s v="16 Tahun"/>
    <x v="1"/>
    <x v="1"/>
    <s v="Male"/>
    <s v="DEDDY.DWIYONO@TRAKINDO.CO.ID"/>
    <s v="Krisna Wijaya Kusuma"/>
    <d v="2006-12-01T00:00:00"/>
    <b v="1"/>
    <s v="NORTHERN KAL"/>
    <b v="1"/>
    <s v="Tj. Redeb-Berau"/>
    <b v="1"/>
    <s v="Deddy Dwiyono"/>
    <s v="10G5699JA"/>
    <s v="NORTHERN KAL"/>
    <m/>
    <s v="Oke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JAVA"/>
    <s v="Kupang"/>
    <s v="Luar Jabodetabek"/>
    <s v="Kupang Branch"/>
    <s v="Septa Pudiawan"/>
    <n v="11798"/>
    <m/>
    <d v="2005-12-01T00:00:00"/>
    <d v="2006-12-01T00:00:00"/>
    <s v="16 Tahun"/>
    <x v="1"/>
    <x v="1"/>
    <s v="Male"/>
    <s v="SEPTA.PUDIAWAN@TRAKINDO.CO.ID"/>
    <s v="Muh. Dipo Alam"/>
    <d v="2006-12-01T00:00:00"/>
    <b v="1"/>
    <s v="JAVA"/>
    <b v="1"/>
    <s v="Kupang"/>
    <b v="1"/>
    <s v="Septa Pudiawan"/>
    <s v="10A0399JA"/>
    <s v="JAVA"/>
    <m/>
    <s v="Oke"/>
    <n v="7890869.0764119597"/>
    <n v="867995.59840531554"/>
    <m/>
    <m/>
    <n v="8758864.6748172753"/>
    <s v="JAVA"/>
    <s v="JAVA"/>
    <s v="Kupang"/>
    <s v="Kupang"/>
    <s v="JAVA - BSD"/>
    <x v="38"/>
    <x v="7"/>
  </r>
  <r>
    <s v="SUMATERA"/>
    <s v="Duri"/>
    <s v="Luar Jabodetabek"/>
    <s v="Duri Branch"/>
    <s v="Fikri Muchlis"/>
    <n v="11803"/>
    <m/>
    <d v="2005-12-01T00:00:00"/>
    <d v="2006-12-01T00:00:00"/>
    <s v="16 Tahun"/>
    <x v="1"/>
    <x v="1"/>
    <s v="Male"/>
    <s v="FIKRI.MUCHLIS@TRAKINDO.CO.ID"/>
    <s v="Andresia Eka Putri"/>
    <d v="2006-12-01T00:00:00"/>
    <b v="1"/>
    <s v="SUMATERA"/>
    <b v="1"/>
    <s v="Duri"/>
    <b v="1"/>
    <s v="Fikri Muchlis"/>
    <s v="10F2099JA"/>
    <s v="SUMATERA"/>
    <m/>
    <s v="OK"/>
    <n v="7890869.0764119597"/>
    <n v="867995.59840531554"/>
    <m/>
    <m/>
    <n v="8758864.6748172753"/>
    <s v="SUMATERA"/>
    <s v="SUMATERA"/>
    <s v="Banda Aceh"/>
    <s v="Banda Aceh"/>
    <s v="SUMATERA - PEKANBARU"/>
    <x v="66"/>
    <x v="12"/>
  </r>
  <r>
    <s v="EAST INDONESIA"/>
    <s v="Mining Manado"/>
    <s v="Luar Jabodetabek"/>
    <s v="Service Support"/>
    <s v="Irvina Mamuaya"/>
    <n v="11806"/>
    <m/>
    <d v="2005-12-01T00:00:00"/>
    <d v="2006-12-01T00:00:00"/>
    <s v="16 Tahun"/>
    <x v="1"/>
    <x v="1"/>
    <s v="Female"/>
    <s v="IRVINA.MAMUAYA@TRAKINDO.CO.ID"/>
    <s v="Didi Manuaron"/>
    <d v="2006-12-01T00:00:00"/>
    <b v="1"/>
    <s v="EAST INDONESIA"/>
    <b v="1"/>
    <s v="Mining Manado"/>
    <b v="1"/>
    <s v="Irvina Mamuaya"/>
    <s v="10B7860HG"/>
    <s v="EAST INDONESIA"/>
    <m/>
    <s v="Oke"/>
    <n v="7890869.0764119597"/>
    <n v="867995.59840531554"/>
    <m/>
    <m/>
    <n v="8758864.6748172753"/>
    <s v="EAST INDONESIA"/>
    <s v="EAST INDONESIA"/>
    <s v="Mining Manado"/>
    <s v="Manado"/>
    <s v="EAST INDONESIA"/>
    <x v="65"/>
    <x v="8"/>
  </r>
  <r>
    <s v="NORTHERN KAL"/>
    <s v="Tj. Redeb-Berau"/>
    <s v="Luar Jabodetabek"/>
    <s v="Parts"/>
    <s v="Renny Desyani Sundara"/>
    <n v="11808"/>
    <m/>
    <d v="2005-12-01T00:00:00"/>
    <d v="2006-12-01T00:00:00"/>
    <s v="16 Tahun"/>
    <x v="1"/>
    <x v="1"/>
    <s v="Female"/>
    <s v="RENNY.SUNDARA@TRAKINDO.CO.ID"/>
    <s v="Krisna Wijaya Kusuma"/>
    <d v="2006-12-01T00:00:00"/>
    <b v="1"/>
    <s v="NORTHERN KAL"/>
    <b v="1"/>
    <s v="Tj. Redeb-Berau"/>
    <b v="1"/>
    <s v="Renny Desyani Sundara"/>
    <s v="10G5630HY"/>
    <s v="NORTHERN KAL"/>
    <m/>
    <s v="OK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NORTHERN KAL"/>
    <s v="Tj. Redeb-Berau"/>
    <s v="Luar Jabodetabek"/>
    <s v="Accounting"/>
    <s v="Achmad Junaidi"/>
    <n v="11811"/>
    <m/>
    <d v="2005-12-05T00:00:00"/>
    <d v="2006-12-01T00:00:00"/>
    <s v="16 Tahun"/>
    <x v="1"/>
    <x v="1"/>
    <s v="Male"/>
    <s v="ACHMAD.JUNAIDI@TRAKINDO.CO.ID"/>
    <s v="Krisna Wijaya Kusuma"/>
    <d v="2006-12-01T00:00:00"/>
    <b v="1"/>
    <s v="NORTHERN KAL"/>
    <b v="1"/>
    <s v="Tj. Redeb-Berau"/>
    <b v="1"/>
    <s v="Achmad Junaidi"/>
    <s v="10G5699KB"/>
    <s v="NORTHERN KAL"/>
    <m/>
    <s v="Oke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NORTHERN KAL"/>
    <s v="Melak"/>
    <s v="Luar Jabodetabek"/>
    <s v="Service Direct"/>
    <s v="Agung Triharmojo"/>
    <n v="11816"/>
    <m/>
    <d v="2005-12-01T00:00:00"/>
    <d v="2006-12-01T00:00:00"/>
    <s v="16 Tahun"/>
    <x v="1"/>
    <x v="1"/>
    <s v="Male"/>
    <s v="AGUNG.TRIHARMOJO@TRAKINDO.CO.ID"/>
    <s v="Kuncoro Prihendarko"/>
    <d v="2006-12-01T00:00:00"/>
    <b v="1"/>
    <s v="NORTHERN KAL"/>
    <b v="1"/>
    <s v="Melak"/>
    <b v="1"/>
    <s v="Agung Triharmojo"/>
    <s v="10G2760HA"/>
    <s v="NORTHERN KAL"/>
    <m/>
    <s v="Oke"/>
    <n v="7890869.0764119597"/>
    <n v="867995.59840531554"/>
    <m/>
    <m/>
    <n v="8758864.6748172753"/>
    <s v="NORTHERN KAL"/>
    <s v="NORTHERN KAL"/>
    <s v="Melak"/>
    <s v="Melak"/>
    <s v="NKAL - BALIKPAPAN"/>
    <x v="67"/>
    <x v="3"/>
  </r>
  <r>
    <s v="NORTHERN KAL"/>
    <s v="Samarinda"/>
    <s v="Luar Jabodetabek"/>
    <s v="Service Direct"/>
    <s v="Dian Handoko"/>
    <n v="11818"/>
    <m/>
    <d v="2005-12-01T00:00:00"/>
    <d v="2006-12-01T00:00:00"/>
    <s v="16 Tahun"/>
    <x v="1"/>
    <x v="1"/>
    <s v="Male"/>
    <s v="DIAN.HANDOKO@TRAKINDO.CO.ID"/>
    <s v="Marhamah Ernawati"/>
    <d v="2006-12-01T00:00:00"/>
    <b v="1"/>
    <s v="NORTHERN KAL"/>
    <b v="1"/>
    <s v="Samarinda"/>
    <b v="1"/>
    <s v="Dian Handoko"/>
    <s v="10G3260HA"/>
    <s v="NORTHERN KAL"/>
    <m/>
    <s v="Oke"/>
    <n v="7890869.0764119597"/>
    <n v="867995.59840531554"/>
    <m/>
    <m/>
    <n v="8758864.6748172753"/>
    <s v="NORTHERN KAL"/>
    <s v="NORTHERN KAL"/>
    <s v="Samarinda"/>
    <s v="Samarinda"/>
    <s v="NKAL - BALIKPAPAN"/>
    <x v="28"/>
    <x v="3"/>
  </r>
  <r>
    <s v="JAVA"/>
    <s v="BSD"/>
    <s v="Jabodetabek"/>
    <s v="Service Direct"/>
    <s v="Inra Wanfer Purba"/>
    <n v="11827"/>
    <m/>
    <d v="2005-12-01T00:00:00"/>
    <d v="2006-12-01T00:00:00"/>
    <s v="16 Tahun"/>
    <x v="1"/>
    <x v="1"/>
    <s v="Male"/>
    <s v="INRA.PURBA@TRAKINDO.CO.ID"/>
    <s v="Riana Dewi "/>
    <d v="2006-12-01T00:00:00"/>
    <b v="1"/>
    <s v="JAVA"/>
    <b v="1"/>
    <s v="BSD"/>
    <b v="1"/>
    <s v="Inra Wanfer Purba"/>
    <s v="10A1060HA"/>
    <s v="JAV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BSD"/>
    <s v="Jabodetabek"/>
    <s v="Service Direct"/>
    <s v="Dhanny Chandra Prasdyanto"/>
    <n v="11828"/>
    <m/>
    <d v="2005-12-01T00:00:00"/>
    <d v="2006-12-01T00:00:00"/>
    <s v="16 Tahun"/>
    <x v="1"/>
    <x v="1"/>
    <s v="Male"/>
    <s v="DHANNY.C.PRASDYANTO@TRAKINDO.CO.ID"/>
    <s v="Riana Dewi "/>
    <d v="2006-12-01T00:00:00"/>
    <b v="1"/>
    <s v="JAVA"/>
    <b v="1"/>
    <s v="BSD"/>
    <b v="1"/>
    <s v="Dhanny Chandra Prasdyanto"/>
    <s v="10A1060HA"/>
    <s v="JAV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JAVA"/>
    <s v="Surabaya"/>
    <s v="Luar Jabodetabek"/>
    <s v="PS Sales Reps"/>
    <s v="Irwan Setianto"/>
    <n v="11830"/>
    <m/>
    <d v="2005-12-01T00:00:00"/>
    <d v="2006-12-01T00:00:00"/>
    <s v="16 Tahun"/>
    <x v="1"/>
    <x v="1"/>
    <s v="Male"/>
    <s v="IRWAN.SETIANTO@TRAKINDO.CO.ID"/>
    <s v="Muh. Dipo Alam"/>
    <d v="2006-12-01T00:00:00"/>
    <b v="1"/>
    <s v="JAVA"/>
    <b v="1"/>
    <s v="Surabaya"/>
    <b v="1"/>
    <s v="Irwan Setianto"/>
    <s v="10A0730FZ"/>
    <s v="JAVA"/>
    <m/>
    <s v="OK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TEMBAGAPURA"/>
    <s v="Kuala Kencana"/>
    <s v="Luar Jabodetabek"/>
    <s v="Parts LOBU - Tool Store"/>
    <s v="Marthinus Helyanan"/>
    <n v="11833"/>
    <m/>
    <d v="2005-12-01T00:00:00"/>
    <d v="2006-06-01T00:00:00"/>
    <s v="16 Tahun"/>
    <x v="1"/>
    <x v="1"/>
    <s v="Male"/>
    <s v="MARTHINUS.HELYANAN@TRAKINDO.CO.ID"/>
    <s v="Fenny Wullur"/>
    <d v="2006-06-01T00:00:00"/>
    <b v="1"/>
    <s v="TEMBAGAPURA"/>
    <b v="1"/>
    <s v="Kuala Kencana"/>
    <b v="1"/>
    <s v="Marthinus Helyanan"/>
    <s v="10C5030HW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MINING CS"/>
    <s v="Head Office"/>
    <s v="Jabodetabek"/>
    <s v="EM Solutions"/>
    <s v="Akmaludin"/>
    <n v="11855"/>
    <m/>
    <d v="2006-01-02T00:00:00"/>
    <d v="2006-07-01T00:00:00"/>
    <s v="16 Tahun"/>
    <x v="1"/>
    <x v="1"/>
    <s v="Male"/>
    <s v="AKMALUDIN@TRAKINDO.CO.ID"/>
    <s v="Rani MR/Listi Bahati"/>
    <d v="2006-07-01T00:00:00"/>
    <b v="1"/>
    <s v="MINING CS"/>
    <b v="1"/>
    <s v="Head Office"/>
    <b v="1"/>
    <s v="Akmaludin"/>
    <s v="10Z0230HL"/>
    <s v="MINING CS"/>
    <m/>
    <s v="OK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JAVA"/>
    <s v="Cilegon"/>
    <s v="Luar Jabodetabek"/>
    <s v="Service Direct"/>
    <s v="Candra Yulia Rahman"/>
    <n v="11899"/>
    <m/>
    <d v="2006-01-02T00:00:00"/>
    <d v="2007-04-01T00:00:00"/>
    <s v="16 Tahun"/>
    <x v="1"/>
    <x v="1"/>
    <s v="Male"/>
    <s v="CANDRA.Y.RAHMAN@TRAKINDO.CO.ID"/>
    <s v="Riana Dewi "/>
    <d v="2007-04-01T00:00:00"/>
    <b v="1"/>
    <s v="JAVA"/>
    <b v="1"/>
    <s v="Cilegon"/>
    <b v="1"/>
    <s v="Candra Yulia Rahman"/>
    <s v="10A2560HA"/>
    <s v="JAVA"/>
    <m/>
    <s v="Oke"/>
    <n v="7890869.0764119597"/>
    <n v="867995.59840531554"/>
    <m/>
    <m/>
    <n v="8758864.6748172753"/>
    <s v="JAVA"/>
    <s v="JAVA"/>
    <s v="Cilegon"/>
    <s v="Cilegon"/>
    <s v="JAVA - BSD"/>
    <x v="68"/>
    <x v="10"/>
  </r>
  <r>
    <s v="SOUTHERN KAL"/>
    <s v="Pontianak"/>
    <s v="Luar Jabodetabek"/>
    <s v="Service Direct"/>
    <s v="Armansyah"/>
    <n v="11918"/>
    <m/>
    <d v="2006-01-03T00:00:00"/>
    <d v="2006-12-01T00:00:00"/>
    <s v="16 Tahun"/>
    <x v="1"/>
    <x v="1"/>
    <s v="Male"/>
    <s v="A.ARMANSYAH@TRAKINDO.CO.ID"/>
    <s v="Dwi Sulistyo"/>
    <d v="2006-12-01T00:00:00"/>
    <b v="1"/>
    <s v="SOUTHERN KAL"/>
    <b v="1"/>
    <s v="Pontianak"/>
    <b v="1"/>
    <s v="Armansyah"/>
    <s v="10A3760HA"/>
    <s v="SOUTHERN KAL"/>
    <m/>
    <s v="OK"/>
    <n v="7890869.0764119597"/>
    <n v="867995.59840531554"/>
    <m/>
    <m/>
    <n v="8758864.6748172753"/>
    <s v="SOUTHERN KAL"/>
    <s v="SOUTHERN KAL"/>
    <s v="Pontianak"/>
    <s v="Pontianak"/>
    <s v="SKAL - BANJARMASIN"/>
    <x v="21"/>
    <x v="9"/>
  </r>
  <r>
    <s v="SOUTHERN KAL"/>
    <s v="Pontianak"/>
    <s v="Luar Jabodetabek"/>
    <s v="PS Sales Executive"/>
    <s v="Habibi B"/>
    <n v="11919"/>
    <m/>
    <d v="2006-01-03T00:00:00"/>
    <d v="2006-12-01T00:00:00"/>
    <s v="16 Tahun"/>
    <x v="1"/>
    <x v="1"/>
    <s v="Male"/>
    <s v="HABIBI.BACHTIAR@TRAKINDO.CO.ID"/>
    <s v="Dwi Sulistyo"/>
    <d v="2006-12-01T00:00:00"/>
    <b v="1"/>
    <s v="SOUTHERN KAL"/>
    <b v="1"/>
    <s v="Pontianak"/>
    <b v="1"/>
    <s v="Habibi B"/>
    <s v="10A3730FZ"/>
    <s v="SOUTHERN KAL"/>
    <m/>
    <s v="Oke"/>
    <n v="7890869.0764119597"/>
    <n v="867995.59840531554"/>
    <m/>
    <m/>
    <n v="8758864.6748172753"/>
    <s v="SOUTHERN KAL"/>
    <s v="SOUTHERN KAL"/>
    <s v="Pontianak"/>
    <s v="Pontianak"/>
    <s v="SKAL - BANJARMASIN"/>
    <x v="21"/>
    <x v="9"/>
  </r>
  <r>
    <s v="SOUTHERN KAL"/>
    <s v="Pontianak"/>
    <s v="Luar Jabodetabek"/>
    <s v="Service"/>
    <s v="Tedy Setiadi"/>
    <n v="11920"/>
    <m/>
    <d v="2006-01-03T00:00:00"/>
    <d v="2006-12-01T00:00:00"/>
    <s v="16 Tahun"/>
    <x v="1"/>
    <x v="1"/>
    <s v="Male"/>
    <s v="TEDY.SETIADI@TRAKINDO.CO.ID"/>
    <s v="Dwi Sulistyo"/>
    <d v="2006-12-01T00:00:00"/>
    <b v="1"/>
    <s v="SOUTHERN KAL"/>
    <b v="1"/>
    <s v="Pontianak"/>
    <b v="1"/>
    <s v="Tedy Setiadi"/>
    <s v="10A3760HG"/>
    <s v="SOUTHERN KAL"/>
    <m/>
    <s v="Oke"/>
    <n v="7890869.0764119597"/>
    <n v="867995.59840531554"/>
    <m/>
    <m/>
    <n v="8758864.6748172753"/>
    <s v="SOUTHERN KAL"/>
    <s v="SOUTHERN KAL"/>
    <s v="Pontianak"/>
    <s v="Pontianak"/>
    <s v="SKAL - BANJARMASIN"/>
    <x v="21"/>
    <x v="9"/>
  </r>
  <r>
    <s v="ENGINEERING SV"/>
    <s v="Engineering"/>
    <s v="Luar Jabodetabek"/>
    <s v="Facility Maintenance"/>
    <s v="Eko Nurhadi Saputro"/>
    <n v="11924"/>
    <m/>
    <d v="2006-01-03T00:00:00"/>
    <d v="2007-01-01T00:00:00"/>
    <s v="16 Tahun"/>
    <x v="1"/>
    <x v="1"/>
    <s v="Male"/>
    <s v="EKO.SAPUTRO@TRAKINDO.CO.ID"/>
    <s v="M Fadly"/>
    <d v="2007-01-01T00:00:00"/>
    <b v="1"/>
    <s v="ENGINEERING SV"/>
    <b v="1"/>
    <s v="Engineering"/>
    <b v="1"/>
    <s v="Eko Nurhadi Saputro"/>
    <s v="10W0399TX"/>
    <s v="ENGINEERING SV"/>
    <m/>
    <s v="Oke"/>
    <n v="7890869.0764119597"/>
    <n v="867995.59840531554"/>
    <m/>
    <m/>
    <n v="8758864.6748172753"/>
    <s v="ENGINEERING SV"/>
    <s v="ENGINEERING SV"/>
    <s v="Engineering"/>
    <s v="ENG Balikpapan"/>
    <s v="ENG - BALIKPAPAN"/>
    <x v="10"/>
    <x v="5"/>
  </r>
  <r>
    <s v="SOUTHERN KAL"/>
    <s v="Batu Kajang"/>
    <s v="Luar Jabodetabek"/>
    <s v="Equipment Management (MARC)"/>
    <s v="Nur Hidayat"/>
    <n v="11931"/>
    <m/>
    <d v="2006-01-03T00:00:00"/>
    <d v="2007-01-01T00:00:00"/>
    <s v="16 Tahun"/>
    <x v="1"/>
    <x v="1"/>
    <s v="Male"/>
    <s v="NUR.HIDAYAT@TRAKINDO.CO.ID"/>
    <s v="Irny Syahrida Puteri"/>
    <d v="2007-01-01T00:00:00"/>
    <b v="1"/>
    <s v="SOUTHERN KAL"/>
    <b v="1"/>
    <s v="Batu Kajang"/>
    <b v="1"/>
    <s v="Nur Hidayat"/>
    <s v="10H6470HM"/>
    <s v="SOUTHERN KAL"/>
    <m/>
    <s v="Oke"/>
    <n v="7890869.0764119597"/>
    <n v="867995.59840531554"/>
    <m/>
    <m/>
    <n v="8758864.6748172753"/>
    <s v="SOUTHERN KAL"/>
    <s v="SOUTHERN KAL"/>
    <s v="Batu Kajang"/>
    <s v="Batu Kajang"/>
    <s v="SKAL - BANJARMASIN"/>
    <x v="35"/>
    <x v="14"/>
  </r>
  <r>
    <s v="NORTHERN KAL"/>
    <s v="Sangatta"/>
    <s v="Luar Jabodetabek"/>
    <s v="SHE"/>
    <s v="Alixsy Jusrianto"/>
    <n v="11939"/>
    <m/>
    <d v="2006-01-09T00:00:00"/>
    <d v="2007-01-01T00:00:00"/>
    <s v="16 Tahun"/>
    <x v="1"/>
    <x v="1"/>
    <s v="Male"/>
    <s v="ALIXSY.JUSRIANTO@TRAKINDO.CO.ID"/>
    <s v="Ade Chandra"/>
    <d v="2007-01-01T00:00:00"/>
    <b v="1"/>
    <s v="NORTHERN KAL"/>
    <b v="1"/>
    <s v="Sangatta"/>
    <b v="1"/>
    <s v="Alixsy Jusrianto"/>
    <s v="10G3899JS"/>
    <s v="NORTHERN KAL"/>
    <m/>
    <s v="Oke"/>
    <n v="7890869.0764119597"/>
    <n v="867995.59840531554"/>
    <m/>
    <m/>
    <n v="8758864.6748172753"/>
    <s v="NORTHERN KAL"/>
    <s v="NORTHERN KAL"/>
    <s v="Sangatta"/>
    <s v="Sangatta"/>
    <s v="NKAL - BALIKPAPAN"/>
    <x v="2"/>
    <x v="2"/>
  </r>
  <r>
    <s v="TEMBAGAPURA"/>
    <s v="Area TTD"/>
    <s v="Luar Jabodetabek"/>
    <s v="Instructor"/>
    <s v="Hartono Siagian"/>
    <n v="12060"/>
    <m/>
    <d v="2006-02-01T00:00:00"/>
    <d v="2006-09-01T00:00:00"/>
    <s v="16 Tahun"/>
    <x v="1"/>
    <x v="1"/>
    <s v="Male"/>
    <s v="HARTONO.SIAGIAN@TRAKINDO.CO.ID"/>
    <s v="Fenny Wullur"/>
    <d v="2006-09-01T00:00:00"/>
    <b v="1"/>
    <s v="TEMBAGAPURA"/>
    <b v="1"/>
    <s v="Area TTD"/>
    <b v="1"/>
    <s v="Hartono Siagian"/>
    <s v="10C0299JC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BATU HIJAU"/>
    <s v="Batu Hijau"/>
    <s v="Luar Jabodetabek"/>
    <s v="Event Planner"/>
    <s v="Jefri Febrian"/>
    <n v="12083"/>
    <m/>
    <d v="2006-02-01T00:00:00"/>
    <d v="2006-08-01T00:00:00"/>
    <s v="16 Tahun"/>
    <x v="1"/>
    <x v="1"/>
    <s v="Male"/>
    <s v="JEFRY.FEBRIAN@TRAKINDO.CO.ID"/>
    <s v="Uji Anisyah"/>
    <d v="2006-08-01T00:00:00"/>
    <b v="1"/>
    <s v="BATU HIJAU"/>
    <b v="1"/>
    <s v="Batu Hijau"/>
    <b v="1"/>
    <s v="Jefri Febrian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VC EXCEL SUPP"/>
    <s v="Head Office"/>
    <s v="Jabodetabek"/>
    <s v="Service Business System"/>
    <s v="Heru Susanto"/>
    <n v="12084"/>
    <m/>
    <d v="2006-02-01T00:00:00"/>
    <d v="2006-08-01T00:00:00"/>
    <s v="16 Tahun"/>
    <x v="1"/>
    <x v="1"/>
    <s v="Male"/>
    <s v="HERU.SUPARDI@TRAKINDO.CO.ID"/>
    <s v="Rani MR/Listi Bahati"/>
    <d v="2006-08-01T00:00:00"/>
    <b v="1"/>
    <s v="SVC EXCEL SUPP"/>
    <b v="1"/>
    <s v="Head Office"/>
    <b v="1"/>
    <s v="Heru Susanto"/>
    <s v="10Z0260LB"/>
    <s v="SVC EXCEL SUPP"/>
    <m/>
    <s v="Oke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C&amp;F CUST SUPP"/>
    <s v="Head Office"/>
    <s v="Jabodetabek"/>
    <s v="Maintenance Planning"/>
    <s v="Ronald Panay"/>
    <n v="12085"/>
    <m/>
    <d v="2006-02-01T00:00:00"/>
    <d v="2007-02-01T00:00:00"/>
    <s v="16 Tahun"/>
    <x v="1"/>
    <x v="1"/>
    <s v="Male"/>
    <s v="RONALD.PANAY@TRAKINDO.CO.ID"/>
    <s v="Rani MR/Listi Bahati"/>
    <d v="2007-02-01T00:00:00"/>
    <b v="1"/>
    <s v="C&amp;F CUST SUPP"/>
    <b v="1"/>
    <s v="Head Office"/>
    <b v="1"/>
    <s v="Ronald Panay"/>
    <s v="10Z0230HK"/>
    <s v="C&amp;F CUST SUPP"/>
    <m/>
    <s v="Oke"/>
    <n v="7890869.0764119597"/>
    <n v="867995.59840531554"/>
    <m/>
    <m/>
    <n v="8758864.6748172753"/>
    <s v="C&amp;F CUST SUPP"/>
    <s v="C&amp;F CUST SUPP"/>
    <s v="Head Office"/>
    <s v="Head Office"/>
    <s v="HEAD OFFICE"/>
    <x v="0"/>
    <x v="0"/>
  </r>
  <r>
    <s v="BATU HIJAU"/>
    <s v="Batu Hijau"/>
    <s v="Luar Jabodetabek"/>
    <s v="Event Planner"/>
    <s v="Andik Puji Santoso"/>
    <n v="12088"/>
    <m/>
    <d v="2006-02-15T00:00:00"/>
    <d v="2006-08-14T00:00:00"/>
    <s v="16 Tahun"/>
    <x v="1"/>
    <x v="1"/>
    <s v="Male"/>
    <s v="ANDIK.SANTOSO@TRAKINDO.CO.ID"/>
    <s v="Uji Anisyah"/>
    <d v="2006-08-14T00:00:00"/>
    <b v="1"/>
    <s v="BATU HIJAU"/>
    <b v="1"/>
    <s v="Batu Hijau"/>
    <b v="1"/>
    <s v="Andik Puji Santoso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Indirect"/>
    <s v="I Wayan Sukarda"/>
    <n v="12089"/>
    <m/>
    <d v="2006-02-06T00:00:00"/>
    <d v="2007-02-06T00:00:00"/>
    <s v="16 Tahun"/>
    <x v="1"/>
    <x v="1"/>
    <s v="Male"/>
    <s v="I.SUKARDA@TRAKINDO.CO.ID"/>
    <s v="Uji Anisyah"/>
    <d v="2007-02-06T00:00:00"/>
    <b v="1"/>
    <s v="BATU HIJAU"/>
    <b v="1"/>
    <s v="Batu Hijau"/>
    <b v="1"/>
    <s v="I Wayan Sukarda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Agus Jayadi"/>
    <n v="12093"/>
    <m/>
    <d v="2006-02-01T00:00:00"/>
    <d v="2007-02-01T00:00:00"/>
    <s v="16 Tahun"/>
    <x v="1"/>
    <x v="1"/>
    <s v="Male"/>
    <s v="AGUS.JAYADI@TRAKINDO.CO.ID"/>
    <s v="Uji Anisyah"/>
    <d v="2007-02-01T00:00:00"/>
    <b v="1"/>
    <s v="BATU HIJAU"/>
    <b v="1"/>
    <s v="Batu Hijau"/>
    <b v="1"/>
    <s v="Agus Jayadi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Support"/>
    <s v="I Nengah Budiasa"/>
    <n v="12095"/>
    <m/>
    <d v="2006-02-06T00:00:00"/>
    <d v="2006-08-06T00:00:00"/>
    <s v="16 Tahun"/>
    <x v="1"/>
    <x v="1"/>
    <s v="Male"/>
    <s v="I.BUDIASA@TRAKINDO.CO.ID"/>
    <s v="Uji Anisyah"/>
    <d v="2006-08-06T00:00:00"/>
    <b v="1"/>
    <s v="BATU HIJAU"/>
    <b v="1"/>
    <s v="Batu Hijau"/>
    <b v="1"/>
    <s v="I Nengah Budiasa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TEMBAGAPURA"/>
    <s v="Area TTD"/>
    <s v="Luar Jabodetabek"/>
    <s v="General Administration"/>
    <s v="Galib Yamco"/>
    <n v="12149"/>
    <m/>
    <d v="2006-02-01T00:00:00"/>
    <d v="2006-05-01T00:00:00"/>
    <s v="16 Tahun"/>
    <x v="1"/>
    <x v="1"/>
    <s v="Male"/>
    <s v="GALIB.YAMCO@TRAKINDO.CO.ID"/>
    <s v="Fenny Wullur"/>
    <d v="2006-05-01T00:00:00"/>
    <b v="1"/>
    <s v="TEMBAGAPURA"/>
    <b v="1"/>
    <s v="Area TTD"/>
    <b v="1"/>
    <s v="Galib Yamco"/>
    <s v="10C0299JO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BATU HIJAU"/>
    <s v="Batu Hijau"/>
    <s v="Luar Jabodetabek"/>
    <s v="Parts Warehouse"/>
    <s v="Muhammad Taufan"/>
    <n v="12203"/>
    <m/>
    <d v="2006-03-01T00:00:00"/>
    <d v="2006-09-01T00:00:00"/>
    <s v="16 Tahun"/>
    <x v="1"/>
    <x v="1"/>
    <s v="Male"/>
    <s v="MUHAMMAD.TAUFAN@TRAKINDO.CO.ID"/>
    <s v="Uji Anisyah"/>
    <d v="2006-09-01T00:00:00"/>
    <b v="1"/>
    <s v="BATU HIJAU"/>
    <b v="1"/>
    <s v="Batu Hijau"/>
    <b v="1"/>
    <s v="Muhammad Taufan"/>
    <s v="10R5930HW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EAST INDONESIA"/>
    <s v="Mining Manado"/>
    <s v="Luar Jabodetabek"/>
    <s v="Technicial Communicator"/>
    <s v="Pither Tandililing"/>
    <n v="12210"/>
    <m/>
    <d v="2006-03-01T00:00:00"/>
    <d v="2007-03-01T00:00:00"/>
    <s v="16 Tahun"/>
    <x v="1"/>
    <x v="1"/>
    <s v="Male"/>
    <s v="PITHER.TANDILILING@TRAKINDO.CO.ID"/>
    <s v="Didi Manuaron"/>
    <d v="2007-03-01T00:00:00"/>
    <b v="1"/>
    <s v="EAST INDONESIA"/>
    <b v="1"/>
    <s v="Mining Manado"/>
    <b v="1"/>
    <s v="Pither Tandililing"/>
    <s v="10B7860HG"/>
    <s v="EAST INDONESIA"/>
    <m/>
    <s v="Oke"/>
    <n v="7890869.0764119597"/>
    <n v="867995.59840531554"/>
    <m/>
    <m/>
    <n v="8758864.6748172753"/>
    <s v="EAST INDONESIA"/>
    <s v="EAST INDONESIA"/>
    <s v="Mining Manado"/>
    <s v="SCC Makassar"/>
    <s v="EAST INDONESIA"/>
    <x v="65"/>
    <x v="8"/>
  </r>
  <r>
    <s v="EAST INDONESIA"/>
    <s v="Sorong"/>
    <s v="Luar Jabodetabek"/>
    <s v="Finance"/>
    <s v="Muhammad Yusuf, SE"/>
    <n v="12212"/>
    <m/>
    <d v="2006-03-01T00:00:00"/>
    <d v="2007-03-01T00:00:00"/>
    <s v="16 Tahun"/>
    <x v="1"/>
    <x v="1"/>
    <s v="Male"/>
    <s v="MUHAMMAD.SABARUDDIN@TRAKINDO.CO.ID"/>
    <s v="Edwin Johan Rombon"/>
    <d v="2007-03-01T00:00:00"/>
    <b v="1"/>
    <s v="EAST INDONESIA"/>
    <b v="1"/>
    <s v="Sorong"/>
    <b v="1"/>
    <s v="Muhammad Yusuf, SE"/>
    <s v="10B4499KB"/>
    <s v="EAST INDONESIA"/>
    <m/>
    <s v="Oke"/>
    <n v="7890869.0764119597"/>
    <n v="867995.59840531554"/>
    <m/>
    <m/>
    <n v="8758864.6748172753"/>
    <s v="EAST INDONESIA"/>
    <s v="EAST INDONESIA"/>
    <s v="Sorong"/>
    <s v="Sorong"/>
    <s v="EAST INDONESIA"/>
    <x v="44"/>
    <x v="8"/>
  </r>
  <r>
    <s v="NORTHERN KAL"/>
    <s v="Bontang"/>
    <s v="Luar Jabodetabek"/>
    <s v="Service Direct"/>
    <s v="Qudrat Bagus Waspada"/>
    <n v="12214"/>
    <m/>
    <d v="2006-03-02T00:00:00"/>
    <d v="2007-03-01T00:00:00"/>
    <s v="16 Tahun"/>
    <x v="1"/>
    <x v="1"/>
    <s v="Male"/>
    <s v="QUDRAT.B.WASPADA@TRAKINDO.CO.ID"/>
    <s v="Marhamah Ernawati"/>
    <d v="2007-03-01T00:00:00"/>
    <b v="1"/>
    <s v="NORTHERN KAL"/>
    <b v="1"/>
    <s v="Bontang"/>
    <b v="1"/>
    <s v="Qudrat Bagus Waspada"/>
    <s v="10G0360HA"/>
    <s v="NORTHERN KAL"/>
    <m/>
    <s v="Oke"/>
    <n v="7890869.0764119597"/>
    <n v="867995.59840531554"/>
    <m/>
    <m/>
    <n v="8758864.6748172753"/>
    <s v="NORTHERN KAL"/>
    <s v="NORTHERN KAL"/>
    <s v="Bontang"/>
    <s v="Bontang"/>
    <s v="NKAL - BALIKPAPAN"/>
    <x v="69"/>
    <x v="3"/>
  </r>
  <r>
    <s v="SOUTHERN KAL"/>
    <s v="Batu Kajang"/>
    <s v="Luar Jabodetabek"/>
    <s v="Service Direct"/>
    <s v="Mohamad Muhaimin"/>
    <n v="12216"/>
    <m/>
    <d v="2006-03-01T00:00:00"/>
    <d v="2007-03-01T00:00:00"/>
    <s v="16 Tahun"/>
    <x v="1"/>
    <x v="1"/>
    <s v="Male"/>
    <s v="MOHAMAD.MUHAIMIN@TRAKINDO.CO.ID"/>
    <s v="Irny Syahrida Puteri"/>
    <d v="2007-03-01T00:00:00"/>
    <b v="1"/>
    <s v="SOUTHERN KAL"/>
    <b v="1"/>
    <s v="Batu Kajang"/>
    <b v="1"/>
    <s v="Mohamad Muhaimin"/>
    <s v="10H6460HA"/>
    <s v="SOUTHERN KAL"/>
    <m/>
    <s v="Oke"/>
    <n v="7890869.0764119597"/>
    <n v="867995.59840531554"/>
    <m/>
    <m/>
    <n v="8758864.6748172753"/>
    <s v="SOUTHERN KAL"/>
    <s v="SOUTHERN KAL"/>
    <s v="Batu Kajang"/>
    <s v="Batu Kajang"/>
    <s v="SKAL - BANJARMASIN"/>
    <x v="35"/>
    <x v="14"/>
  </r>
  <r>
    <s v="SOUTHERN KAL"/>
    <s v="Batu Kajang"/>
    <s v="Luar Jabodetabek"/>
    <s v="Parts Warehouse"/>
    <s v="Muliansyah"/>
    <n v="12218"/>
    <m/>
    <d v="2006-03-01T00:00:00"/>
    <d v="2006-09-01T00:00:00"/>
    <s v="16 Tahun"/>
    <x v="1"/>
    <x v="1"/>
    <s v="Male"/>
    <s v="MULIANSYAH.ARDIANSYAH@TRAKINDO.CO.ID"/>
    <s v="Irny Syahrida Puteri"/>
    <d v="2006-09-01T00:00:00"/>
    <b v="1"/>
    <s v="SOUTHERN KAL"/>
    <b v="1"/>
    <s v="Batu Kajang"/>
    <b v="1"/>
    <s v="Muliansyah"/>
    <s v="10H6430HW"/>
    <s v="SOUTHERN KAL"/>
    <m/>
    <s v="Oke"/>
    <n v="7890869.0764119597"/>
    <n v="867995.59840531554"/>
    <m/>
    <m/>
    <n v="8758864.6748172753"/>
    <s v="SOUTHERN KAL"/>
    <s v="SOUTHERN KAL"/>
    <s v="Batu Kajang"/>
    <s v="Batu Kajang"/>
    <s v="SKAL - BANJARMASIN"/>
    <x v="35"/>
    <x v="14"/>
  </r>
  <r>
    <s v="SOUTHERN KAL"/>
    <s v="Tanjung"/>
    <s v="Luar Jabodetabek"/>
    <s v="Support Service"/>
    <s v="Andriansyah"/>
    <n v="12219"/>
    <m/>
    <d v="2006-03-01T00:00:00"/>
    <d v="2007-03-01T00:00:00"/>
    <s v="16 Tahun"/>
    <x v="1"/>
    <x v="1"/>
    <s v="Male"/>
    <s v="ANDRIANSYAH@TRAKINDO.CO.ID"/>
    <s v="Danang Aji Suroso"/>
    <d v="2007-03-01T00:00:00"/>
    <b v="1"/>
    <s v="SOUTHERN KAL"/>
    <b v="1"/>
    <s v="Tanjung"/>
    <b v="1"/>
    <s v="Andriansyah"/>
    <s v="10H3599JO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BATU HIJAU"/>
    <s v="Batu Hijau"/>
    <s v="Luar Jabodetabek"/>
    <s v="Parts Warehouse"/>
    <s v="Israfil Santoski"/>
    <n v="12221"/>
    <m/>
    <d v="2006-03-01T00:00:00"/>
    <d v="2007-03-01T00:00:00"/>
    <s v="16 Tahun"/>
    <x v="1"/>
    <x v="1"/>
    <s v="Male"/>
    <s v="ISRAFIL.SANTOSKI@TRAKINDO.CO.ID"/>
    <s v="Uji Anisyah"/>
    <d v="2007-03-01T00:00:00"/>
    <b v="1"/>
    <s v="BATU HIJAU"/>
    <b v="1"/>
    <s v="Batu Hijau"/>
    <b v="1"/>
    <s v="Israfil Santoski"/>
    <s v="10R5930HW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OUTHERN KAL"/>
    <s v="Tanjung"/>
    <s v="Luar Jabodetabek"/>
    <s v="Service Field"/>
    <s v="Suparjan"/>
    <n v="12228"/>
    <m/>
    <d v="2006-03-06T00:00:00"/>
    <d v="2007-03-01T00:00:00"/>
    <s v="16 Tahun"/>
    <x v="1"/>
    <x v="1"/>
    <s v="Male"/>
    <s v="SUPARJAN@TRAKINDO.CO.ID"/>
    <s v="Danang Aji Suroso"/>
    <d v="2007-03-01T00:00:00"/>
    <b v="1"/>
    <s v="SOUTHERN KAL"/>
    <b v="1"/>
    <s v="Tanjung"/>
    <b v="1"/>
    <s v="Suparjan"/>
    <s v="10H3560HG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SOUTHERN KAL"/>
    <s v="Tanjung"/>
    <s v="Luar Jabodetabek"/>
    <s v="Service Workshop"/>
    <s v="Winarno"/>
    <n v="12230"/>
    <m/>
    <d v="2006-03-06T00:00:00"/>
    <d v="2007-03-01T00:00:00"/>
    <s v="16 Tahun"/>
    <x v="1"/>
    <x v="1"/>
    <s v="Male"/>
    <s v="WINARNO@TRAKINDO.CO.ID"/>
    <s v="Danang Aji Suroso"/>
    <d v="2007-03-01T00:00:00"/>
    <b v="1"/>
    <s v="SOUTHERN KAL"/>
    <b v="1"/>
    <s v="Tanjung"/>
    <b v="1"/>
    <s v="Winarno"/>
    <s v="10H3560HG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TEMBAGAPURA"/>
    <s v="CSU Underground"/>
    <s v="Luar Jabodetabek"/>
    <s v="Service Direct"/>
    <s v="Ari Sugi Widodo"/>
    <n v="12232"/>
    <m/>
    <d v="2006-03-06T00:00:00"/>
    <d v="2007-03-01T00:00:00"/>
    <s v="16 Tahun"/>
    <x v="1"/>
    <x v="1"/>
    <s v="Male"/>
    <s v="ARI.S.WIDODO@TRAKINDO.CO.ID"/>
    <s v="Andreas Novianto"/>
    <d v="2007-03-01T00:00:00"/>
    <b v="1"/>
    <s v="TEMBAGAPURA"/>
    <b v="1"/>
    <s v="CSU Underground"/>
    <b v="1"/>
    <s v="Ari Sugi Widodo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SOUTHERN KAL"/>
    <s v="Tanjung"/>
    <s v="Luar Jabodetabek"/>
    <s v="Service Workshop"/>
    <s v="Eko Budiarto"/>
    <n v="12233"/>
    <m/>
    <d v="2006-03-06T00:00:00"/>
    <d v="2007-03-01T00:00:00"/>
    <s v="16 Tahun"/>
    <x v="1"/>
    <x v="1"/>
    <s v="Male"/>
    <s v="EKO.BUDIARTO@TRAKINDO.CO.ID"/>
    <s v="Danang Aji Suroso"/>
    <d v="2007-03-01T00:00:00"/>
    <b v="1"/>
    <s v="SOUTHERN KAL"/>
    <b v="1"/>
    <s v="Tanjung"/>
    <b v="1"/>
    <s v="Eko Budiarto"/>
    <s v="10H3560HG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SOUTHERN KAL"/>
    <s v="Tanjung"/>
    <s v="Luar Jabodetabek"/>
    <s v="Service Field"/>
    <s v="Budi Cahyono"/>
    <n v="12234"/>
    <m/>
    <d v="2006-03-06T00:00:00"/>
    <d v="2007-03-01T00:00:00"/>
    <s v="16 Tahun"/>
    <x v="1"/>
    <x v="1"/>
    <s v="Male"/>
    <s v="BUDI.CAHYONO@TRAKINDO.CO.ID"/>
    <s v="Danang Aji Suroso"/>
    <d v="2007-03-01T00:00:00"/>
    <b v="1"/>
    <s v="SOUTHERN KAL"/>
    <b v="1"/>
    <s v="Tanjung"/>
    <b v="1"/>
    <s v="Budi Cahyono"/>
    <s v="10H3560HG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SOUTHERN KAL"/>
    <s v="Tanjung"/>
    <s v="Luar Jabodetabek"/>
    <s v="Service Direct"/>
    <s v="Dwi Suranto"/>
    <n v="12235"/>
    <m/>
    <d v="2006-03-06T00:00:00"/>
    <d v="2007-03-01T00:00:00"/>
    <s v="16 Tahun"/>
    <x v="1"/>
    <x v="1"/>
    <s v="Male"/>
    <s v="DWI.SURANTO@TRAKINDO.CO.ID"/>
    <s v="Danang Aji Suroso"/>
    <d v="2007-03-01T00:00:00"/>
    <b v="1"/>
    <s v="SOUTHERN KAL"/>
    <b v="1"/>
    <s v="Tanjung"/>
    <b v="1"/>
    <s v="Dwi Suranto"/>
    <s v="10H3560HA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JAVA"/>
    <s v="Cilacap"/>
    <s v="Luar Jabodetabek"/>
    <s v="Service Direct"/>
    <s v="Sardiman"/>
    <n v="12237"/>
    <m/>
    <d v="2006-03-06T00:00:00"/>
    <d v="2007-03-01T00:00:00"/>
    <s v="16 Tahun"/>
    <x v="1"/>
    <x v="1"/>
    <s v="Male"/>
    <s v="S.SARDIMAN@TRAKINDO.CO.ID"/>
    <s v="Muh. Dipo Alam"/>
    <d v="2007-03-01T00:00:00"/>
    <b v="1"/>
    <s v="JAVA"/>
    <b v="1"/>
    <s v="Cilacap"/>
    <b v="1"/>
    <s v="Sardiman"/>
    <s v="10A1460HA"/>
    <s v="JAVA"/>
    <m/>
    <s v="Oke"/>
    <n v="7890869.0764119597"/>
    <n v="867995.59840531554"/>
    <m/>
    <m/>
    <n v="8758864.6748172753"/>
    <s v="JAVA"/>
    <s v="JAVA"/>
    <s v="Cilacap"/>
    <s v="Cilacap"/>
    <s v="JAVA - SURABAYA"/>
    <x v="70"/>
    <x v="7"/>
  </r>
  <r>
    <s v="SOUTHERN KAL"/>
    <s v="Tanjung"/>
    <s v="Luar Jabodetabek"/>
    <s v="Service Direct"/>
    <s v="Fatam Zulkarnanto"/>
    <n v="12243"/>
    <m/>
    <d v="2006-03-06T00:00:00"/>
    <d v="2007-03-01T00:00:00"/>
    <s v="16 Tahun"/>
    <x v="1"/>
    <x v="1"/>
    <s v="Male"/>
    <s v="FATAM.ZULKARNANTO@TRAKINDO.CO.ID"/>
    <s v="Danang Aji Suroso"/>
    <d v="2007-03-01T00:00:00"/>
    <b v="1"/>
    <s v="SOUTHERN KAL"/>
    <b v="1"/>
    <s v="Tanjung"/>
    <b v="1"/>
    <s v="Fatam Zulkarnanto"/>
    <s v="10H3560HA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NORTHERN KAL"/>
    <s v="Tj. Redeb-Berau"/>
    <s v="Luar Jabodetabek"/>
    <s v="Service Direct"/>
    <s v="Marsuki"/>
    <n v="12245"/>
    <m/>
    <d v="2006-03-13T00:00:00"/>
    <d v="2006-10-01T00:00:00"/>
    <s v="16 Tahun"/>
    <x v="1"/>
    <x v="1"/>
    <s v="Male"/>
    <s v="MARSUKI@TRAKINDO.CO.ID"/>
    <s v="Krisna Wijaya Kusuma"/>
    <d v="2006-10-01T00:00:00"/>
    <b v="1"/>
    <s v="NORTHERN KAL"/>
    <b v="1"/>
    <s v="Tj. Redeb-Berau"/>
    <b v="1"/>
    <s v="Marsuki"/>
    <s v="10G5660HA"/>
    <s v="NORTHERN KAL"/>
    <m/>
    <s v="Oke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NORTHERN KAL"/>
    <s v="Balikpapan"/>
    <s v="Luar Jabodetabek"/>
    <s v="Service Direct"/>
    <s v="Iput Tri Raharjo"/>
    <n v="12256"/>
    <m/>
    <d v="2006-03-13T00:00:00"/>
    <d v="2006-10-01T00:00:00"/>
    <s v="16 Tahun"/>
    <x v="1"/>
    <x v="1"/>
    <s v="Male"/>
    <s v="IPUT.RAHARJO@TRAKINDO.CO.ID"/>
    <s v="Istiqamah"/>
    <d v="2006-10-01T00:00:00"/>
    <b v="1"/>
    <s v="NORTHERN KAL"/>
    <b v="1"/>
    <s v="Balikpapan"/>
    <b v="1"/>
    <s v="Iput Tri Raharjo"/>
    <s v="10G3160HA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TEMBAGAPURA"/>
    <s v="CSU Underground"/>
    <s v="Luar Jabodetabek"/>
    <s v="Service Direct"/>
    <s v="Petrus Huby"/>
    <n v="12260"/>
    <m/>
    <d v="2006-03-01T00:00:00"/>
    <d v="2006-10-01T00:00:00"/>
    <s v="16 Tahun"/>
    <x v="1"/>
    <x v="1"/>
    <s v="Male"/>
    <s v="PETRUS.HUBY@TRAKINDO.CO.ID"/>
    <s v="Andreas Novianto"/>
    <d v="2006-10-01T00:00:00"/>
    <b v="1"/>
    <s v="TEMBAGAPURA"/>
    <b v="1"/>
    <s v="CSU Underground"/>
    <b v="1"/>
    <s v="Petrus Huby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Area TTD"/>
    <s v="Luar Jabodetabek"/>
    <s v="SHE &amp; CC - Underground"/>
    <s v="Januar Naguru Panutur Gultom"/>
    <n v="12262"/>
    <m/>
    <d v="2006-03-01T00:00:00"/>
    <d v="2007-03-01T00:00:00"/>
    <s v="16 Tahun"/>
    <x v="1"/>
    <x v="1"/>
    <s v="Male"/>
    <s v="JANUAR.GULTOM@TRAKINDO.CO.ID"/>
    <s v="Fenny Wullur"/>
    <d v="2007-03-01T00:00:00"/>
    <b v="1"/>
    <s v="TEMBAGAPURA"/>
    <b v="1"/>
    <s v="Area TTD"/>
    <b v="1"/>
    <s v="Januar Naguru Panutur Gultom"/>
    <s v="10C0299JS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NORTHERN KAL"/>
    <s v="Balikpapan"/>
    <s v="Luar Jabodetabek"/>
    <s v="Parts Warehouse"/>
    <s v="Fredrik Bastian Rampengan"/>
    <n v="12276"/>
    <m/>
    <d v="2006-03-01T00:00:00"/>
    <d v="2006-12-01T00:00:00"/>
    <s v="16 Tahun"/>
    <x v="1"/>
    <x v="1"/>
    <s v="Male"/>
    <s v="FREDRIK.B.RAMPENGAN@TRAKINDO.CO.ID"/>
    <s v="Istiqamah"/>
    <d v="2006-12-01T00:00:00"/>
    <b v="1"/>
    <s v="NORTHERN KAL"/>
    <b v="1"/>
    <s v="Balikpapan"/>
    <b v="1"/>
    <s v="Fredrik Bastian Rampengan"/>
    <s v="10G3130HW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JAVA"/>
    <s v="Cirebon"/>
    <s v="Luar Jabodetabek"/>
    <s v="Cirebon Branch"/>
    <s v="Yudi Hidayat"/>
    <n v="12288"/>
    <m/>
    <d v="2006-03-13T00:00:00"/>
    <d v="2007-04-01T00:00:00"/>
    <s v="16 Tahun"/>
    <x v="1"/>
    <x v="1"/>
    <s v="Male"/>
    <s v="YUDI.HIDAYAT@TRAKINDO.CO.ID"/>
    <s v="Riana Dewi "/>
    <d v="2007-04-01T00:00:00"/>
    <b v="1"/>
    <s v="JAVA"/>
    <b v="1"/>
    <s v="Cirebon"/>
    <b v="1"/>
    <s v="Yudi Hidayat"/>
    <s v="10A6599JA"/>
    <s v="JAVA"/>
    <m/>
    <s v="Oke"/>
    <n v="7890869.0764119597"/>
    <n v="867995.59840531554"/>
    <m/>
    <m/>
    <n v="8758864.6748172753"/>
    <s v="JAVA"/>
    <s v="JAVA"/>
    <s v="Cirebon"/>
    <s v="Cirebon"/>
    <s v="JAVA - BSD"/>
    <x v="29"/>
    <x v="10"/>
  </r>
  <r>
    <s v="NORTHERN KAL"/>
    <s v="Separi"/>
    <s v="Luar Jabodetabek"/>
    <s v="Human Resources"/>
    <s v="Eko Hariadi"/>
    <n v="12295"/>
    <m/>
    <d v="2006-03-13T00:00:00"/>
    <d v="2006-12-01T00:00:00"/>
    <s v="16 Tahun"/>
    <x v="1"/>
    <x v="1"/>
    <s v="Male"/>
    <s v="EKO.HARIADI@TRAKINDO.CO.ID"/>
    <s v="Eko Hariadi"/>
    <d v="2006-12-01T00:00:00"/>
    <b v="1"/>
    <s v="NORTHERN KAL"/>
    <b v="1"/>
    <s v="Separi"/>
    <b v="1"/>
    <s v="Eko Hariadi"/>
    <s v="10G0699JB"/>
    <s v="NORTHERN KAL"/>
    <m/>
    <s v="Oke"/>
    <n v="7890869.0764119597"/>
    <n v="867995.59840531554"/>
    <m/>
    <m/>
    <n v="8758864.6748172753"/>
    <s v="NORTHERN KAL"/>
    <s v="NORTHERN KAL"/>
    <s v="Separi"/>
    <s v="Separi"/>
    <s v="NKAL - BALIKPAPAN"/>
    <x v="59"/>
    <x v="3"/>
  </r>
  <r>
    <s v="NORTHERN KAL"/>
    <s v="Tj. Redeb-Berau"/>
    <s v="Luar Jabodetabek"/>
    <s v="Service Direct"/>
    <s v="Nur Hadi"/>
    <n v="12297"/>
    <m/>
    <d v="2006-03-13T00:00:00"/>
    <d v="2006-11-01T00:00:00"/>
    <s v="16 Tahun"/>
    <x v="1"/>
    <x v="1"/>
    <s v="Male"/>
    <s v="NUR.HADI@TRAKINDO.CO.ID"/>
    <s v="Krisna Wijaya Kusuma"/>
    <d v="2006-11-01T00:00:00"/>
    <b v="1"/>
    <s v="NORTHERN KAL"/>
    <b v="1"/>
    <s v="Tj. Redeb-Berau"/>
    <b v="1"/>
    <s v="Nur Hadi"/>
    <s v="10G5660HA"/>
    <s v="NORTHERN KAL"/>
    <m/>
    <s v="Oke"/>
    <n v="7890869.0764119597"/>
    <n v="867995.59840531554"/>
    <m/>
    <m/>
    <n v="8758864.6748172753"/>
    <s v="NORTHERN KAL"/>
    <s v="NORTHERN KAL"/>
    <s v="Tj. Redeb-Berau"/>
    <s v="Tj. Redeb-Berau"/>
    <s v="NKAL - BALIKPAPAN"/>
    <x v="12"/>
    <x v="1"/>
  </r>
  <r>
    <s v="NORTHERN KAL"/>
    <s v="Samarinda Site"/>
    <s v="Luar Jabodetabek"/>
    <s v="Service"/>
    <s v="Teguh Priatno"/>
    <n v="12298"/>
    <m/>
    <d v="2006-03-13T00:00:00"/>
    <d v="2006-11-01T00:00:00"/>
    <s v="16 Tahun"/>
    <x v="1"/>
    <x v="1"/>
    <s v="Male"/>
    <s v="TEGUH.PRIATNO@TRAKINDO.CO.ID"/>
    <s v="Marhamah Ernawati"/>
    <d v="2006-11-01T00:00:00"/>
    <b v="1"/>
    <s v="NORTHERN KAL"/>
    <b v="1"/>
    <s v="Samarinda Site"/>
    <b v="1"/>
    <s v="Teguh Priatno"/>
    <s v="10G0560HG"/>
    <s v="NORTHERN KAL"/>
    <m/>
    <s v="Oke"/>
    <n v="7890869.0764119597"/>
    <n v="867995.59840531554"/>
    <m/>
    <m/>
    <n v="8758864.6748172753"/>
    <s v="NORTHERN KAL"/>
    <s v="NORTHERN KAL"/>
    <s v="Samarinda Site"/>
    <s v="Samarinda"/>
    <s v="NKAL - BALIKPAPAN"/>
    <x v="5"/>
    <x v="3"/>
  </r>
  <r>
    <s v="NORTHERN KAL"/>
    <s v="Balikpapan"/>
    <s v="Luar Jabodetabek"/>
    <s v="Service Direct"/>
    <s v="Budi Jaenuddin"/>
    <n v="12299"/>
    <m/>
    <d v="2006-03-13T00:00:00"/>
    <d v="2007-01-01T00:00:00"/>
    <s v="16 Tahun"/>
    <x v="1"/>
    <x v="1"/>
    <s v="Male"/>
    <s v="BUDI.JAENUDDIN@TRAKINDO.CO.ID"/>
    <s v="Istiqamah"/>
    <d v="2007-01-01T00:00:00"/>
    <b v="1"/>
    <s v="NORTHERN KAL"/>
    <b v="1"/>
    <s v="Balikpapan"/>
    <b v="1"/>
    <s v="Budi Jaenuddin"/>
    <s v="10G3160HA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Balikpapan"/>
    <s v="Luar Jabodetabek"/>
    <s v="Service Workshop"/>
    <s v="Taufik Hidayat"/>
    <n v="12303"/>
    <m/>
    <d v="2006-03-13T00:00:00"/>
    <d v="2006-11-01T00:00:00"/>
    <s v="16 Tahun"/>
    <x v="1"/>
    <x v="1"/>
    <s v="Male"/>
    <s v="TAUFIK.PABE@TRAKINDO.CO.ID"/>
    <s v="Istiqamah"/>
    <d v="2006-11-01T00:00:00"/>
    <b v="1"/>
    <s v="NORTHERN KAL"/>
    <b v="1"/>
    <s v="Balikpapan"/>
    <b v="1"/>
    <s v="Taufik Hidayat"/>
    <s v="10G3160HG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Balikpapan"/>
    <s v="Luar Jabodetabek"/>
    <s v="Service Direct"/>
    <s v="Totok Setiawan"/>
    <n v="12308"/>
    <m/>
    <d v="2006-03-13T00:00:00"/>
    <d v="2006-12-01T00:00:00"/>
    <s v="16 Tahun"/>
    <x v="1"/>
    <x v="1"/>
    <s v="Male"/>
    <s v="TOTOK.SETIAWAN@TRAKINDO.CO.ID"/>
    <s v="Istiqamah"/>
    <d v="2006-12-01T00:00:00"/>
    <b v="1"/>
    <s v="NORTHERN KAL"/>
    <b v="1"/>
    <s v="Balikpapan"/>
    <b v="1"/>
    <s v="Totok Setiawan"/>
    <s v="10G3160HA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NORTHERN KAL"/>
    <s v="Balikpapan"/>
    <s v="Luar Jabodetabek"/>
    <s v="Service Direct"/>
    <s v="Fatra Hadibowo"/>
    <n v="12313"/>
    <m/>
    <d v="2006-03-13T00:00:00"/>
    <d v="2006-10-01T00:00:00"/>
    <s v="16 Tahun"/>
    <x v="1"/>
    <x v="1"/>
    <s v="Male"/>
    <s v="FATRA.HADIBOWO@TRAKINDO.CO.ID"/>
    <s v="Istiqamah"/>
    <d v="2006-10-01T00:00:00"/>
    <b v="1"/>
    <s v="NORTHERN KAL"/>
    <b v="1"/>
    <s v="Balikpapan"/>
    <b v="1"/>
    <s v="Fatra Hadibowo"/>
    <s v="10G3160HA"/>
    <s v="NORTHERN KAL"/>
    <m/>
    <s v="Oke"/>
    <n v="7890869.0764119597"/>
    <n v="867995.59840531554"/>
    <m/>
    <m/>
    <n v="8758864.6748172753"/>
    <s v="NORTHERN KAL"/>
    <s v="NORTHERN KAL"/>
    <s v="Balikpapan"/>
    <s v="Balikpapan"/>
    <s v="NKAL - BALIKPAPAN"/>
    <x v="1"/>
    <x v="1"/>
  </r>
  <r>
    <s v="ENGINEERING SV"/>
    <s v="CRC Balikpapan"/>
    <s v="Luar Jabodetabek"/>
    <s v="Hyd -  Assembly &amp; Testing"/>
    <s v="Aries Setiawan"/>
    <n v="12317"/>
    <m/>
    <d v="2006-04-03T00:00:00"/>
    <d v="2006-12-01T00:00:00"/>
    <s v="16 Tahun"/>
    <x v="1"/>
    <x v="1"/>
    <s v="Male"/>
    <s v="ARIES.SETIAWAN@TRAKINDO.CO.ID"/>
    <s v="M Fadly"/>
    <d v="2006-12-01T00:00:00"/>
    <b v="1"/>
    <s v="ENGINEERING SV"/>
    <b v="1"/>
    <s v="CRC Balikpapan"/>
    <b v="1"/>
    <s v="Aries Setiawan"/>
    <s v="10W5760HG"/>
    <s v="ENGINEERING SV"/>
    <m/>
    <s v="Oke"/>
    <n v="7890869.0764119597"/>
    <n v="867995.59840531554"/>
    <m/>
    <m/>
    <n v="8758864.6748172753"/>
    <s v="ENGINEERING SV"/>
    <s v="ENGINEERING SV"/>
    <s v="CRC Balikpapan"/>
    <s v="CRC Balikpapan"/>
    <s v="ENG - BALIKPAPAN"/>
    <x v="7"/>
    <x v="5"/>
  </r>
  <r>
    <s v="NORTHERN KAL"/>
    <s v="Samarinda Site"/>
    <s v="Luar Jabodetabek"/>
    <s v="Event Planner"/>
    <s v="Noor Syapni"/>
    <n v="12321"/>
    <m/>
    <d v="2006-03-13T00:00:00"/>
    <d v="2006-10-01T00:00:00"/>
    <s v="16 Tahun"/>
    <x v="1"/>
    <x v="1"/>
    <s v="Male"/>
    <s v="NOOR.SYAPNI@TRAKINDO.CO.ID"/>
    <s v="Marhamah Ernawati"/>
    <d v="2006-10-01T00:00:00"/>
    <b v="1"/>
    <s v="NORTHERN KAL"/>
    <b v="1"/>
    <s v="Samarinda Site"/>
    <b v="1"/>
    <s v="Noor Syapni"/>
    <s v="10G0560HG"/>
    <s v="NORTHERN KAL"/>
    <m/>
    <s v="Oke"/>
    <n v="7890869.0764119597"/>
    <n v="867995.59840531554"/>
    <m/>
    <m/>
    <n v="8758864.6748172753"/>
    <s v="NORTHERN KAL"/>
    <s v="NORTHERN KAL"/>
    <s v="Samarinda Site"/>
    <s v="Samarinda Site"/>
    <s v="NKAL - BALIKPAPAN"/>
    <x v="5"/>
    <x v="3"/>
  </r>
  <r>
    <s v="MINING CS"/>
    <s v="EMP"/>
    <s v="Luar Jabodetabek"/>
    <s v="Service Project"/>
    <s v="Pallawalipu"/>
    <n v="12409"/>
    <m/>
    <d v="2006-04-01T00:00:00"/>
    <d v="2006-10-01T00:00:00"/>
    <s v="16 Tahun"/>
    <x v="1"/>
    <x v="1"/>
    <s v="Male"/>
    <s v="PALLAWALIPU@TRAKINDO.CO.ID"/>
    <s v="Heni M"/>
    <d v="2006-10-01T00:00:00"/>
    <b v="1"/>
    <s v="MINING CS"/>
    <b v="1"/>
    <s v="EMP"/>
    <b v="1"/>
    <s v="Pallawalipu"/>
    <s v="10G8560HG"/>
    <s v="MINING CS"/>
    <m/>
    <s v="Oke"/>
    <n v="7890869.0764119597"/>
    <n v="867995.59840531554"/>
    <m/>
    <m/>
    <n v="8758864.6748172753"/>
    <s v="MINING CS"/>
    <s v="MINING CS"/>
    <s v="EMP"/>
    <s v="EMP"/>
    <s v="EMP - BALIKPAPAN"/>
    <x v="11"/>
    <x v="5"/>
  </r>
  <r>
    <s v="JAVA"/>
    <s v="SOS BSD"/>
    <s v="Jabodetabek"/>
    <s v="SOS Lab JAVA"/>
    <s v="Siti Yuniarti"/>
    <n v="12424"/>
    <m/>
    <d v="2006-04-03T00:00:00"/>
    <d v="2007-04-01T00:00:00"/>
    <s v="16 Tahun"/>
    <x v="1"/>
    <x v="1"/>
    <s v="Female"/>
    <s v="SITI.YUNIARTI@TRAKINDO.CO.ID"/>
    <s v="Riana Dewi "/>
    <d v="2007-04-01T00:00:00"/>
    <b v="1"/>
    <s v="JAVA"/>
    <b v="1"/>
    <s v="SOS BSD"/>
    <b v="1"/>
    <s v="Siti Yuniarti"/>
    <s v="10D1160HF"/>
    <s v="JAVA"/>
    <m/>
    <s v="Oke"/>
    <n v="7890869.0764119597"/>
    <n v="867995.59840531554"/>
    <m/>
    <m/>
    <n v="8758864.6748172753"/>
    <s v="JAVA"/>
    <s v="JAVA"/>
    <s v="SOS BSD"/>
    <s v="SOS BSD"/>
    <s v="JAVA - BSD"/>
    <x v="23"/>
    <x v="10"/>
  </r>
  <r>
    <s v="EAST INDONESIA"/>
    <s v="Mining Makassar"/>
    <s v="Luar Jabodetabek"/>
    <s v="PS Sales Reps"/>
    <s v="Dwi Nugraha"/>
    <n v="12436"/>
    <m/>
    <d v="2006-04-01T00:00:00"/>
    <d v="2007-04-01T00:00:00"/>
    <s v="16 Tahun"/>
    <x v="1"/>
    <x v="1"/>
    <s v="Male"/>
    <s v="DWI.NUGRAHA@TRAKINDO.CO.ID"/>
    <s v="Didi Manuaron"/>
    <d v="2007-04-01T00:00:00"/>
    <b v="1"/>
    <s v="EAST INDONESIA"/>
    <b v="1"/>
    <s v="Mining Makassar"/>
    <b v="1"/>
    <s v="Dwi Nugraha"/>
    <s v="10B8830FZ"/>
    <s v="EAST INDONESIA"/>
    <m/>
    <s v="Oke"/>
    <n v="7890869.0764119597"/>
    <n v="867995.59840531554"/>
    <m/>
    <m/>
    <n v="8758864.6748172753"/>
    <s v="EAST INDONESIA"/>
    <s v="EAST INDONESIA"/>
    <s v="Mining Makassar"/>
    <s v="Gorontalo"/>
    <s v="EAST INDONESIA"/>
    <x v="71"/>
    <x v="8"/>
  </r>
  <r>
    <s v="EAST INDONESIA"/>
    <s v="Mining Manado"/>
    <s v="Luar Jabodetabek"/>
    <s v="Service Direct"/>
    <s v="Daryl Timbuleng"/>
    <n v="12437"/>
    <m/>
    <d v="2006-04-01T00:00:00"/>
    <d v="2007-04-01T00:00:00"/>
    <s v="16 Tahun"/>
    <x v="1"/>
    <x v="1"/>
    <s v="Male"/>
    <s v="DARYL.TIMBULENG@TRAKINDO.CO.ID"/>
    <s v="Didi Manuaron"/>
    <d v="2007-04-01T00:00:00"/>
    <b v="1"/>
    <s v="EAST INDONESIA"/>
    <b v="1"/>
    <s v="Mining Manado"/>
    <b v="1"/>
    <s v="Daryl Timbuleng"/>
    <s v="10B7860HA"/>
    <s v="EAST INDONESIA"/>
    <m/>
    <s v="Oke"/>
    <n v="7890869.0764119597"/>
    <n v="867995.59840531554"/>
    <m/>
    <m/>
    <n v="8758864.6748172753"/>
    <s v="EAST INDONESIA"/>
    <s v="EAST INDONESIA"/>
    <s v="Mining Manado"/>
    <s v="Mining Manado"/>
    <s v="EAST INDONESIA"/>
    <x v="65"/>
    <x v="8"/>
  </r>
  <r>
    <s v="EAST INDONESIA"/>
    <s v="Mining Manado"/>
    <s v="Luar Jabodetabek"/>
    <s v="Gosowong Site"/>
    <s v="Karpov Manansang"/>
    <n v="12439"/>
    <m/>
    <d v="2006-04-01T00:00:00"/>
    <d v="2007-04-01T00:00:00"/>
    <s v="16 Tahun"/>
    <x v="1"/>
    <x v="1"/>
    <s v="Male"/>
    <s v="KARPOV.MANANSANG@TRAKINDO.CO.ID"/>
    <s v="Didi Manuaron"/>
    <d v="2007-04-01T00:00:00"/>
    <b v="1"/>
    <s v="EAST INDONESIA"/>
    <b v="1"/>
    <s v="Mining Manado"/>
    <b v="1"/>
    <s v="Karpov Manansang"/>
    <s v="10B7860HG"/>
    <s v="EAST INDONESIA"/>
    <m/>
    <s v="Oke"/>
    <n v="7890869.0764119597"/>
    <n v="867995.59840531554"/>
    <m/>
    <m/>
    <n v="8758864.6748172753"/>
    <s v="EAST INDONESIA"/>
    <s v="EAST INDONESIA"/>
    <s v="Mining Manado"/>
    <s v="Mining Manado"/>
    <s v="EAST INDONESIA"/>
    <x v="65"/>
    <x v="8"/>
  </r>
  <r>
    <s v="EAST INDONESIA"/>
    <s v="Sorong"/>
    <s v="Luar Jabodetabek"/>
    <s v="Service Direct"/>
    <s v="Hein Malessy"/>
    <n v="12440"/>
    <m/>
    <d v="2006-04-01T00:00:00"/>
    <d v="2007-04-01T00:00:00"/>
    <s v="16 Tahun"/>
    <x v="1"/>
    <x v="1"/>
    <s v="Male"/>
    <s v="HEIN.MALESSY@TRAKINDO.CO.ID"/>
    <s v="Edwin Johan Rombon"/>
    <d v="2007-04-01T00:00:00"/>
    <b v="1"/>
    <s v="EAST INDONESIA"/>
    <b v="1"/>
    <s v="Sorong"/>
    <b v="1"/>
    <s v="Hein Malessy"/>
    <s v="10B4460HA"/>
    <s v="EAST INDONESIA"/>
    <m/>
    <s v="Oke"/>
    <n v="7890869.0764119597"/>
    <n v="867995.59840531554"/>
    <m/>
    <m/>
    <n v="8758864.6748172753"/>
    <s v="EAST INDONESIA"/>
    <s v="EAST INDONESIA"/>
    <s v="Sorong"/>
    <s v="Sorong"/>
    <s v="EAST INDONESIA"/>
    <x v="44"/>
    <x v="8"/>
  </r>
  <r>
    <s v="JAVA"/>
    <s v="Bandung"/>
    <s v="Luar Jabodetabek"/>
    <s v="Service Direct"/>
    <s v="Andy Sulistyono"/>
    <n v="12446"/>
    <m/>
    <d v="2006-04-05T00:00:00"/>
    <d v="2007-04-01T00:00:00"/>
    <s v="16 Tahun"/>
    <x v="1"/>
    <x v="1"/>
    <s v="Male"/>
    <s v="ANDY.SULISTYONO@TRAKINDO.CO.ID"/>
    <s v="Riana Dewi "/>
    <d v="2007-04-01T00:00:00"/>
    <b v="1"/>
    <s v="JAVA"/>
    <b v="1"/>
    <s v="Bandung"/>
    <b v="1"/>
    <s v="Andy Sulistyono"/>
    <s v="10A0560HA"/>
    <s v="JAVA"/>
    <m/>
    <s v="Oke"/>
    <n v="7890869.0764119597"/>
    <n v="867995.59840531554"/>
    <m/>
    <m/>
    <n v="8758864.6748172753"/>
    <s v="JAVA"/>
    <s v="JAVA"/>
    <s v="Bandung"/>
    <s v="Bandung"/>
    <s v="JAVA - BSD"/>
    <x v="36"/>
    <x v="10"/>
  </r>
  <r>
    <s v="SUMATERA"/>
    <s v="Area Sumatera"/>
    <s v="Luar Jabodetabek"/>
    <s v="Area PS Sales"/>
    <s v="Agus Arian Noor"/>
    <n v="12454"/>
    <m/>
    <d v="2006-04-01T00:00:00"/>
    <d v="2007-04-01T00:00:00"/>
    <s v="16 Tahun"/>
    <x v="1"/>
    <x v="1"/>
    <s v="Male"/>
    <s v="AGUS.NOOR@TRAKINDO.CO.ID"/>
    <s v="Suyanti "/>
    <d v="2007-04-01T00:00:00"/>
    <b v="1"/>
    <s v="SUMATERA"/>
    <b v="1"/>
    <s v="Area Sumatera"/>
    <b v="1"/>
    <s v="Agus Arian Noor"/>
    <s v="10F0230FZ"/>
    <s v="SUMATERA"/>
    <m/>
    <s v="Oke"/>
    <n v="7890869.0764119597"/>
    <n v="867995.59840531554"/>
    <m/>
    <m/>
    <n v="8758864.6748172753"/>
    <s v="SUMATERA"/>
    <s v="SUMATERA"/>
    <s v="Area Sumatera"/>
    <s v="Area Sumatera"/>
    <s v="SUMATERA - PEKANBARU"/>
    <x v="72"/>
    <x v="12"/>
  </r>
  <r>
    <s v="TEMBAGAPURA"/>
    <s v="CSU Underground"/>
    <s v="Luar Jabodetabek"/>
    <s v="Parts HOBU - Store 60"/>
    <s v="Sutrisno Irianto"/>
    <n v="12463"/>
    <m/>
    <d v="2006-04-01T00:00:00"/>
    <d v="2007-04-01T00:00:00"/>
    <s v="16 Tahun"/>
    <x v="1"/>
    <x v="1"/>
    <s v="Male"/>
    <s v="SUTRISNO.IRIANTO@TRAKINDO.CO.ID"/>
    <s v="Andreas Novianto"/>
    <d v="2007-04-01T00:00:00"/>
    <b v="1"/>
    <s v="TEMBAGAPURA"/>
    <b v="1"/>
    <s v="CSU Underground"/>
    <b v="1"/>
    <s v="Sutrisno Irianto"/>
    <s v="10C6030HW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Area TTD"/>
    <s v="Luar Jabodetabek"/>
    <s v="SHE &amp; CC - Surface"/>
    <s v="Rahmansyah Rawani"/>
    <n v="12464"/>
    <m/>
    <d v="2006-04-01T00:00:00"/>
    <d v="2006-11-01T00:00:00"/>
    <s v="16 Tahun"/>
    <x v="1"/>
    <x v="1"/>
    <s v="Male"/>
    <s v="RAHMANSYAH.RAWANI@TRAKINDO.CO.ID"/>
    <s v="Fenny Wullur"/>
    <d v="2006-11-01T00:00:00"/>
    <b v="1"/>
    <s v="TEMBAGAPURA"/>
    <b v="1"/>
    <s v="Area TTD"/>
    <b v="1"/>
    <s v="Rahmansyah Rawani"/>
    <s v="10C0299JS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SOUTHERN KAL"/>
    <s v="Banjarmasin"/>
    <s v="Luar Jabodetabek"/>
    <s v="Finance"/>
    <s v="Lisa Rismarliana"/>
    <n v="12479"/>
    <m/>
    <d v="2006-04-07T00:00:00"/>
    <d v="2007-04-01T00:00:00"/>
    <s v="16 Tahun"/>
    <x v="1"/>
    <x v="1"/>
    <s v="Female"/>
    <s v="LISA.RISMARLIANA@TRAKINDO.CO.ID"/>
    <s v="Elisdayani"/>
    <d v="2007-04-01T00:00:00"/>
    <b v="1"/>
    <s v="SOUTHERN KAL"/>
    <b v="1"/>
    <s v="Banjarmasin"/>
    <b v="1"/>
    <s v="Lisa Rismarliana"/>
    <s v="10H3499KB"/>
    <s v="SOUTHERN KAL"/>
    <m/>
    <s v="Oke"/>
    <n v="7890869.0764119597"/>
    <n v="867995.59840531554"/>
    <m/>
    <m/>
    <n v="8758864.6748172753"/>
    <s v="SOUTHERN KAL"/>
    <s v="SOUTHERN KAL"/>
    <s v="Banjarmasin"/>
    <s v="Banjarmasin"/>
    <s v="SKAL - BANJARMASIN"/>
    <x v="30"/>
    <x v="9"/>
  </r>
  <r>
    <s v="SOUTHERN KAL"/>
    <s v="Banjarmasin"/>
    <s v="Luar Jabodetabek"/>
    <s v="Service Direct"/>
    <s v="Fauzi Burrahman"/>
    <n v="12480"/>
    <m/>
    <d v="2006-04-07T00:00:00"/>
    <d v="2007-04-01T00:00:00"/>
    <s v="16 Tahun"/>
    <x v="1"/>
    <x v="1"/>
    <s v="Male"/>
    <s v="FAUZI.BURRAHMAN@TRAKINDO.CO.ID"/>
    <s v="Elisdayani"/>
    <d v="2007-04-01T00:00:00"/>
    <b v="1"/>
    <s v="SOUTHERN KAL"/>
    <b v="1"/>
    <s v="Banjarmasin"/>
    <b v="1"/>
    <s v="Fauzi Burrahman"/>
    <s v="10H3460HA"/>
    <s v="SOUTHERN KAL"/>
    <m/>
    <s v="Oke"/>
    <n v="7890869.0764119597"/>
    <n v="867995.59840531554"/>
    <m/>
    <m/>
    <n v="8758864.6748172753"/>
    <s v="SOUTHERN KAL"/>
    <s v="SOUTHERN KAL"/>
    <s v="Banjarmasin"/>
    <s v="Banjarmasin"/>
    <s v="SKAL - BANJARMASIN"/>
    <x v="30"/>
    <x v="9"/>
  </r>
  <r>
    <s v="SOUTHERN KAL"/>
    <s v="Banjarmasin"/>
    <s v="Luar Jabodetabek"/>
    <s v="Service Direct"/>
    <s v="Rakhmat Fauzi"/>
    <n v="12481"/>
    <m/>
    <d v="2006-04-07T00:00:00"/>
    <d v="2007-04-01T00:00:00"/>
    <s v="16 Tahun"/>
    <x v="1"/>
    <x v="1"/>
    <s v="Male"/>
    <s v="RAKHMAT.FAUZI@TRAKINDO.CO.ID"/>
    <s v="Elisdayani"/>
    <d v="2007-04-01T00:00:00"/>
    <b v="1"/>
    <s v="SOUTHERN KAL"/>
    <b v="1"/>
    <s v="Banjarmasin"/>
    <b v="1"/>
    <s v="Rakhmat Fauzi"/>
    <s v="10H3460HA"/>
    <s v="SOUTHERN KAL"/>
    <m/>
    <s v="OK"/>
    <n v="7890869.0764119597"/>
    <n v="867995.59840531554"/>
    <m/>
    <m/>
    <n v="8758864.6748172753"/>
    <s v="SOUTHERN KAL"/>
    <s v="SOUTHERN KAL"/>
    <s v="Banjarmasin"/>
    <s v="Banjarmasin"/>
    <s v="SKAL - BANJARMASIN"/>
    <x v="30"/>
    <x v="9"/>
  </r>
  <r>
    <s v="SOUTHERN KAL"/>
    <s v="Batu Licin"/>
    <s v="Luar Jabodetabek"/>
    <s v="Service Direct"/>
    <s v="Agus Prayitno"/>
    <n v="12484"/>
    <m/>
    <d v="2006-04-01T00:00:00"/>
    <d v="2007-04-01T00:00:00"/>
    <s v="16 Tahun"/>
    <x v="1"/>
    <x v="1"/>
    <s v="Male"/>
    <s v="AGUS.PRAYITNO@TRAKINDO.CO.ID"/>
    <s v="Nelmadina"/>
    <d v="2007-04-01T00:00:00"/>
    <b v="1"/>
    <s v="SOUTHERN KAL"/>
    <b v="1"/>
    <s v="Batu Licin"/>
    <b v="1"/>
    <s v="Agus Prayitno"/>
    <s v="10H4560HA"/>
    <s v="SOUTHERN KAL"/>
    <m/>
    <s v="Oke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SOUTHERN KAL"/>
    <s v="Batu Licin"/>
    <s v="Luar Jabodetabek"/>
    <s v="Service Direct"/>
    <s v="Abdul Hanan"/>
    <n v="12487"/>
    <m/>
    <d v="2006-04-01T00:00:00"/>
    <d v="2007-04-01T00:00:00"/>
    <s v="16 Tahun"/>
    <x v="1"/>
    <x v="1"/>
    <s v="Male"/>
    <s v="ABDUL.HANAN@TRAKINDO.CO.ID"/>
    <s v="Nelmadina"/>
    <d v="2007-04-01T00:00:00"/>
    <b v="1"/>
    <s v="SOUTHERN KAL"/>
    <b v="1"/>
    <s v="Batu Licin"/>
    <b v="1"/>
    <s v="Abdul Hanan"/>
    <s v="10H4560HA"/>
    <s v="SOUTHERN KAL"/>
    <m/>
    <s v="Oke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SOUTHERN KAL"/>
    <s v="Batu Licin"/>
    <s v="Luar Jabodetabek"/>
    <s v="Service Direct"/>
    <s v="Yudi Purwanda"/>
    <n v="12489"/>
    <m/>
    <d v="2006-04-01T00:00:00"/>
    <d v="2007-04-01T00:00:00"/>
    <s v="16 Tahun"/>
    <x v="1"/>
    <x v="1"/>
    <s v="Male"/>
    <s v="YUDI.PURWANDA@TRAKINDO.CO.ID"/>
    <s v="Nelmadina"/>
    <d v="2007-04-01T00:00:00"/>
    <b v="1"/>
    <s v="SOUTHERN KAL"/>
    <b v="1"/>
    <s v="Batu Licin"/>
    <b v="1"/>
    <s v="Yudi Purwanda"/>
    <s v="10H4560HA"/>
    <s v="SOUTHERN KAL"/>
    <m/>
    <s v="Oke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SOUTHERN KAL"/>
    <s v="Batu Licin"/>
    <s v="Luar Jabodetabek"/>
    <s v="Service Direct"/>
    <s v="Taufik Imaduddin Baisa"/>
    <n v="12490"/>
    <m/>
    <d v="2006-04-01T00:00:00"/>
    <d v="2007-04-01T00:00:00"/>
    <s v="16 Tahun"/>
    <x v="1"/>
    <x v="1"/>
    <s v="Male"/>
    <s v="TAUFIK.I.BAISA@TRAKINDO.CO.ID"/>
    <s v="Nelmadina"/>
    <d v="2007-04-01T00:00:00"/>
    <b v="1"/>
    <s v="SOUTHERN KAL"/>
    <b v="1"/>
    <s v="Batu Licin"/>
    <b v="1"/>
    <s v="Taufik Imaduddin Baisa"/>
    <s v="10H4560HA"/>
    <s v="SOUTHERN KAL"/>
    <m/>
    <s v="Oke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SOUTHERN KAL"/>
    <s v="Batu Licin"/>
    <s v="Luar Jabodetabek"/>
    <s v="Service Direct"/>
    <s v="Sugiono"/>
    <n v="12491"/>
    <m/>
    <d v="2006-04-01T00:00:00"/>
    <d v="2007-04-01T00:00:00"/>
    <s v="16 Tahun"/>
    <x v="1"/>
    <x v="1"/>
    <s v="Male"/>
    <s v="S.SUGIONO@TRAKINDO.CO.ID"/>
    <s v="Nelmadina"/>
    <d v="2007-04-01T00:00:00"/>
    <b v="1"/>
    <s v="SOUTHERN KAL"/>
    <b v="1"/>
    <s v="Batu Licin"/>
    <b v="1"/>
    <s v="Sugiono"/>
    <s v="10H4560HA"/>
    <s v="SOUTHERN KAL"/>
    <m/>
    <s v="Oke"/>
    <n v="7890869.0764119597"/>
    <n v="867995.59840531554"/>
    <m/>
    <m/>
    <n v="8758864.6748172753"/>
    <s v="SOUTHERN KAL"/>
    <s v="SOUTHERN KAL"/>
    <s v="Batu Licin"/>
    <s v="Batu Licin"/>
    <s v="SKAL - BANJARMASIN"/>
    <x v="57"/>
    <x v="9"/>
  </r>
  <r>
    <s v="POWER SYSTEMS"/>
    <s v="Samarinda"/>
    <s v="Luar Jabodetabek"/>
    <s v="Sales Representative"/>
    <s v="Yannis Ardian"/>
    <n v="12580"/>
    <m/>
    <d v="2006-05-01T00:00:00"/>
    <d v="2006-05-01T00:00:00"/>
    <s v="16 Tahun"/>
    <x v="1"/>
    <x v="1"/>
    <s v="Male"/>
    <s v="YANNIS.ARDIAN@TRAKINDO.CO.ID"/>
    <s v="Rani MR/Listi Bahati"/>
    <d v="2006-05-01T00:00:00"/>
    <b v="1"/>
    <s v="POWER SYSTEMS"/>
    <b v="1"/>
    <s v="Samarinda"/>
    <b v="1"/>
    <s v="Yannis Ardian"/>
    <s v="10G3220FZ"/>
    <s v="POWER SYSTEMS"/>
    <m/>
    <s v="Oke"/>
    <n v="7890869.0764119597"/>
    <n v="867995.59840531554"/>
    <m/>
    <m/>
    <n v="8758864.6748172753"/>
    <s v="POWER SYSTEMS"/>
    <s v="POWER SYSTEMS"/>
    <s v="Samarinda"/>
    <s v="Samarinda"/>
    <s v="NKAL - BALIKPAPAN"/>
    <x v="28"/>
    <x v="3"/>
  </r>
  <r>
    <s v="SOUTHERN KAL"/>
    <s v="Rantau"/>
    <s v="Luar Jabodetabek"/>
    <s v="Service Field"/>
    <s v="Bambang Marcones"/>
    <n v="12619"/>
    <m/>
    <d v="2006-05-01T00:00:00"/>
    <d v="2006-05-01T00:00:00"/>
    <s v="16 Tahun"/>
    <x v="1"/>
    <x v="1"/>
    <s v="Male"/>
    <s v="BAMBANG.MARCONES@TRAKINDO.CO.ID"/>
    <s v="Henny Sofiana"/>
    <d v="2006-05-01T00:00:00"/>
    <b v="1"/>
    <s v="SOUTHERN KAL"/>
    <b v="1"/>
    <s v="Rantau"/>
    <b v="1"/>
    <s v="Bambang Marcones"/>
    <s v="10H8660HG"/>
    <s v="SOUTHERN KAL"/>
    <m/>
    <s v="Oke"/>
    <n v="7890869.0764119597"/>
    <n v="867995.59840531554"/>
    <m/>
    <m/>
    <n v="8758864.6748172753"/>
    <s v="SOUTHERN KAL"/>
    <s v="SOUTHERN KAL"/>
    <s v="Rantau"/>
    <s v="Rantau"/>
    <s v="SKAL - BANJARMASIN"/>
    <x v="24"/>
    <x v="9"/>
  </r>
  <r>
    <s v="TEMBAGAPURA"/>
    <s v="CSU Grassberg"/>
    <s v="Luar Jabodetabek"/>
    <s v="Service Direct"/>
    <s v="Aser"/>
    <n v="12642"/>
    <m/>
    <d v="2006-05-01T00:00:00"/>
    <d v="2006-05-01T00:00:00"/>
    <s v="16 Tahun"/>
    <x v="1"/>
    <x v="1"/>
    <s v="Male"/>
    <s v="A.ASER@TRAKINDO.CO.ID"/>
    <s v="Andreas Novianto"/>
    <d v="2006-05-01T00:00:00"/>
    <b v="1"/>
    <s v="TEMBAGAPURA"/>
    <b v="1"/>
    <s v="CSU Grassberg"/>
    <b v="1"/>
    <s v="Aser"/>
    <s v="10C0360HA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TEMBAGAPURA"/>
    <s v="CSU Underground"/>
    <s v="Luar Jabodetabek"/>
    <s v="Service Direct"/>
    <s v="Hairil Aswad"/>
    <n v="12644"/>
    <m/>
    <d v="2006-05-01T00:00:00"/>
    <d v="2006-05-01T00:00:00"/>
    <s v="16 Tahun"/>
    <x v="1"/>
    <x v="1"/>
    <s v="Male"/>
    <s v="HAIRIL.ASWAD@TRAKINDO.CO.ID"/>
    <s v="Andreas Novianto"/>
    <d v="2006-05-01T00:00:00"/>
    <b v="1"/>
    <s v="TEMBAGAPURA"/>
    <b v="1"/>
    <s v="CSU Underground"/>
    <b v="1"/>
    <s v="Hairil Aswad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Area TTD"/>
    <s v="Luar Jabodetabek"/>
    <s v="Product Support - EM"/>
    <s v="Roby Thosuly"/>
    <n v="12648"/>
    <m/>
    <d v="2006-05-01T00:00:00"/>
    <d v="2006-05-01T00:00:00"/>
    <s v="16 Tahun"/>
    <x v="1"/>
    <x v="1"/>
    <s v="Male"/>
    <s v="ROBY.THOSULY@TRAKINDO.CO.ID"/>
    <s v="Fenny Wullur"/>
    <d v="2006-05-01T00:00:00"/>
    <b v="1"/>
    <s v="TEMBAGAPURA"/>
    <b v="1"/>
    <s v="Area TTD"/>
    <b v="1"/>
    <s v="Roby Thosuly"/>
    <s v="10C0270HM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TEMBAGAPURA"/>
    <s v="Area TTD"/>
    <s v="Luar Jabodetabek"/>
    <s v="General Administration"/>
    <s v="Nanang Qasim"/>
    <n v="12654"/>
    <m/>
    <d v="2006-05-01T00:00:00"/>
    <d v="2006-05-01T00:00:00"/>
    <s v="16 Tahun"/>
    <x v="1"/>
    <x v="1"/>
    <s v="Male"/>
    <s v="NANANG.QASIM@TRAKINDO.CO.ID"/>
    <s v="Fenny Wullur"/>
    <d v="2006-05-01T00:00:00"/>
    <b v="1"/>
    <s v="TEMBAGAPURA"/>
    <b v="1"/>
    <s v="Area TTD"/>
    <b v="1"/>
    <s v="Nanang Qasim"/>
    <s v="10C0299JO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TEMBAGAPURA"/>
    <s v="CSU Grassberg"/>
    <s v="Luar Jabodetabek"/>
    <s v="Parts HOBU - Store 49"/>
    <s v="Columbus Manai"/>
    <n v="12658"/>
    <m/>
    <d v="2006-05-08T00:00:00"/>
    <d v="2006-07-01T00:00:00"/>
    <s v="16 Tahun"/>
    <x v="1"/>
    <x v="1"/>
    <s v="Male"/>
    <s v="COLUMBUS.MANAI@TRAKINDO.CO.ID"/>
    <s v="Andreas Novianto"/>
    <d v="2006-07-01T00:00:00"/>
    <b v="1"/>
    <s v="TEMBAGAPURA"/>
    <b v="1"/>
    <s v="CSU Grassberg"/>
    <b v="1"/>
    <s v="Columbus Manai"/>
    <s v="10C4930HW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BATU HIJAU"/>
    <s v="Batu Hijau"/>
    <s v="Luar Jabodetabek"/>
    <s v="Service Support"/>
    <s v="Zamroni"/>
    <n v="12783"/>
    <m/>
    <d v="2006-06-06T00:00:00"/>
    <d v="2006-12-06T00:00:00"/>
    <s v="16 Tahun"/>
    <x v="1"/>
    <x v="1"/>
    <s v="Male"/>
    <s v="Z.ZAMRONI@TRAKINDO.CO.ID"/>
    <s v="Uji Anisyah"/>
    <d v="2006-12-06T00:00:00"/>
    <b v="1"/>
    <s v="BATU HIJAU"/>
    <b v="1"/>
    <s v="Batu Hijau"/>
    <b v="1"/>
    <s v="Zamroni"/>
    <s v="10R5960HG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Feni Julianto"/>
    <n v="12784"/>
    <m/>
    <d v="2006-06-06T00:00:00"/>
    <d v="2006-12-06T00:00:00"/>
    <s v="16 Tahun"/>
    <x v="1"/>
    <x v="1"/>
    <s v="Male"/>
    <s v="FENI.JULIANTO@TRAKINDO.CO.ID"/>
    <s v="Uji Anisyah"/>
    <d v="2006-12-06T00:00:00"/>
    <b v="1"/>
    <s v="BATU HIJAU"/>
    <b v="1"/>
    <s v="Batu Hijau"/>
    <b v="1"/>
    <s v="Feni Julianto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SOUTHERN KAL"/>
    <s v="Rantau"/>
    <s v="Luar Jabodetabek"/>
    <s v="Finance"/>
    <s v="Heri Arianto"/>
    <n v="12788"/>
    <m/>
    <d v="2006-06-01T00:00:00"/>
    <d v="2006-12-01T00:00:00"/>
    <s v="16 Tahun"/>
    <x v="1"/>
    <x v="1"/>
    <s v="Male"/>
    <s v="HERI.ARIANTO@TRAKINDO.CO.ID"/>
    <s v="Henny Sofiana"/>
    <d v="2006-12-01T00:00:00"/>
    <b v="1"/>
    <s v="SOUTHERN KAL"/>
    <b v="1"/>
    <s v="Rantau"/>
    <b v="1"/>
    <s v="Heri Arianto"/>
    <s v="10H8699KB"/>
    <s v="SOUTHERN KAL"/>
    <m/>
    <s v="Oke"/>
    <n v="7890869.0764119597"/>
    <n v="867995.59840531554"/>
    <m/>
    <m/>
    <n v="8758864.6748172753"/>
    <s v="SOUTHERN KAL"/>
    <s v="SOUTHERN KAL"/>
    <s v="Rantau"/>
    <s v="Rantau"/>
    <s v="SKAL - BANJARMASIN"/>
    <x v="24"/>
    <x v="9"/>
  </r>
  <r>
    <s v="TEMBAGAPURA"/>
    <s v="Area TTD"/>
    <s v="Luar Jabodetabek"/>
    <s v="HC &amp; SS - Highland"/>
    <s v="Andreas Novianto"/>
    <n v="12823"/>
    <m/>
    <d v="2006-06-20T00:00:00"/>
    <d v="2006-06-20T00:00:00"/>
    <s v="16 Tahun"/>
    <x v="1"/>
    <x v="1"/>
    <s v="Male"/>
    <s v="ANDREAS.NOVIANTO@TRAKINDO.CO.ID"/>
    <s v="Fenny Wullur"/>
    <d v="2006-06-20T00:00:00"/>
    <b v="1"/>
    <s v="TEMBAGAPURA"/>
    <b v="1"/>
    <s v="Area TTD"/>
    <b v="1"/>
    <s v="Andreas Novianto"/>
    <s v="10C0299JB"/>
    <s v="TEMBAGAPUR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EAST INDONESIA"/>
    <s v="Mining Manado"/>
    <s v="Luar Jabodetabek"/>
    <s v="Service Account"/>
    <s v="Mareiske Ervina Polak"/>
    <n v="12825"/>
    <m/>
    <d v="2006-06-01T00:00:00"/>
    <d v="2006-06-01T00:00:00"/>
    <s v="16 Tahun"/>
    <x v="1"/>
    <x v="1"/>
    <s v="Female"/>
    <s v="ERVINA.M.POLAK@TRAKINDO.CO.ID"/>
    <s v="Didi Manuaron"/>
    <d v="2006-06-01T00:00:00"/>
    <b v="1"/>
    <s v="EAST INDONESIA"/>
    <b v="1"/>
    <s v="Mining Manado"/>
    <b v="1"/>
    <s v="Mareiske Ervina Polak"/>
    <s v="10B7860HG"/>
    <s v="EAST INDONESIA"/>
    <m/>
    <s v="Oke"/>
    <n v="7890869.0764119597"/>
    <n v="867995.59840531554"/>
    <m/>
    <m/>
    <n v="8758864.6748172753"/>
    <s v="EAST INDONESIA"/>
    <s v="EAST INDONESIA"/>
    <s v="Mining Manado"/>
    <s v="Mining Manado"/>
    <s v="EAST INDONESIA"/>
    <x v="65"/>
    <x v="8"/>
  </r>
  <r>
    <s v="TEMBAGAPURA"/>
    <s v="Kuala Kencana"/>
    <s v="Luar Jabodetabek"/>
    <s v="Service Direct"/>
    <s v="George Herman Kafiar"/>
    <n v="12828"/>
    <m/>
    <d v="2006-06-01T00:00:00"/>
    <d v="2006-12-01T00:00:00"/>
    <s v="16 Tahun"/>
    <x v="1"/>
    <x v="1"/>
    <s v="Male"/>
    <s v="GEORGE.H.KAFIAR@TRAKINDO.CO.ID"/>
    <s v="Fenny Wullur"/>
    <d v="2006-12-01T00:00:00"/>
    <b v="1"/>
    <s v="TEMBAGAPURA"/>
    <b v="1"/>
    <s v="Kuala Kencana"/>
    <b v="1"/>
    <s v="George Herman Kafiar"/>
    <s v="10C5060HA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TEMBAGAPURA"/>
    <s v="Kuala Kencana"/>
    <s v="Luar Jabodetabek"/>
    <s v="Parts LOBU - WHS 2 &amp; Logistic"/>
    <s v="Herbin Benjamin Hutapea"/>
    <n v="12830"/>
    <m/>
    <d v="2006-06-01T00:00:00"/>
    <d v="2006-06-01T00:00:00"/>
    <s v="16 Tahun"/>
    <x v="1"/>
    <x v="1"/>
    <s v="Male"/>
    <s v="HERBIN.HUTAPEA@TRAKINDO.CO.ID"/>
    <s v="Fenny Wullur"/>
    <d v="2006-06-01T00:00:00"/>
    <b v="1"/>
    <s v="TEMBAGAPURA"/>
    <b v="1"/>
    <s v="Kuala Kencana"/>
    <b v="1"/>
    <s v="Herbin Benjamin Hutapea"/>
    <s v="10C5030HW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TEMBAGAPURA"/>
    <s v="CSU Grassberg"/>
    <s v="Luar Jabodetabek"/>
    <s v="Service - Haul Truck"/>
    <s v="Junus Titarsole"/>
    <n v="12832"/>
    <m/>
    <d v="2006-06-01T00:00:00"/>
    <d v="2006-06-01T00:00:00"/>
    <s v="16 Tahun"/>
    <x v="1"/>
    <x v="1"/>
    <s v="Male"/>
    <s v="JUNUS.TITARSOLE@TRAKINDO.CO.ID"/>
    <s v="Andreas Novianto"/>
    <d v="2006-06-01T00:00:00"/>
    <b v="1"/>
    <s v="TEMBAGAPURA"/>
    <b v="1"/>
    <s v="CSU Grassberg"/>
    <b v="1"/>
    <s v="Junus Titarsole"/>
    <s v="10C4960HG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SC COMP &amp; PROC"/>
    <s v="Head Office"/>
    <s v="Jabodetabek"/>
    <s v="Strategic Sourcing (Trading)"/>
    <s v="Dewi Murniati Munir"/>
    <n v="12834"/>
    <m/>
    <d v="2006-06-20T00:00:00"/>
    <d v="2006-06-20T00:00:00"/>
    <s v="16 Tahun"/>
    <x v="1"/>
    <x v="1"/>
    <s v="Female"/>
    <s v="DEWI.MUNIR@TRAKINDO.CO.ID"/>
    <s v="Rani MR/Listi Bahati"/>
    <d v="2006-06-20T00:00:00"/>
    <b v="1"/>
    <s v="SC COMP &amp; PROC"/>
    <b v="1"/>
    <s v="Head Office"/>
    <b v="1"/>
    <s v="Dewi Murniati Munir"/>
    <s v="10Z0299JP"/>
    <s v="SC COMP &amp; PROC"/>
    <m/>
    <s v="Oke"/>
    <n v="7890869.0764119597"/>
    <n v="867995.59840531554"/>
    <m/>
    <m/>
    <n v="8758864.6748172753"/>
    <s v="SC COMP &amp; PROC"/>
    <s v="SC COMP &amp; PROC"/>
    <s v="Head Office"/>
    <s v="Head Office"/>
    <s v="HEAD OFFICE"/>
    <x v="0"/>
    <x v="0"/>
  </r>
  <r>
    <s v="SUMATERA"/>
    <s v="Martabe"/>
    <s v="Luar Jabodetabek"/>
    <s v="Martabe Site"/>
    <s v="Iswandi"/>
    <n v="12898"/>
    <m/>
    <d v="2006-07-03T00:00:00"/>
    <d v="2006-07-03T00:00:00"/>
    <s v="16 Tahun"/>
    <x v="1"/>
    <x v="1"/>
    <s v="Male"/>
    <s v="ISWANDI@TRAKINDO.CO.ID"/>
    <s v="Suyanti "/>
    <d v="2006-07-03T00:00:00"/>
    <b v="1"/>
    <s v="SUMATERA"/>
    <b v="1"/>
    <s v="Martabe"/>
    <b v="1"/>
    <s v="Iswandi"/>
    <s v="10F0999JA"/>
    <s v="SUMATERA"/>
    <m/>
    <s v="Oke"/>
    <n v="7890869.0764119597"/>
    <n v="867995.59840531554"/>
    <m/>
    <m/>
    <n v="8758864.6748172753"/>
    <s v="SUMATERA"/>
    <s v="SUMATERA"/>
    <s v="Martabe"/>
    <s v="Martabe"/>
    <s v="SUMATERA - PEKANBARU"/>
    <x v="40"/>
    <x v="12"/>
  </r>
  <r>
    <s v="NORTHERN KAL"/>
    <s v="Samarinda"/>
    <s v="Luar Jabodetabek"/>
    <s v="Human Resources"/>
    <s v="Marhamah Ernawati"/>
    <n v="12908"/>
    <m/>
    <d v="2006-07-17T00:00:00"/>
    <d v="2006-07-17T00:00:00"/>
    <s v="16 Tahun"/>
    <x v="1"/>
    <x v="1"/>
    <s v="Female"/>
    <s v="MARHAMAH.ERNAWATI@TRAKINDO.CO.ID"/>
    <s v="Marhamah Ernawati"/>
    <d v="2006-07-17T00:00:00"/>
    <b v="1"/>
    <s v="NORTHERN KAL"/>
    <b v="1"/>
    <s v="Samarinda"/>
    <b v="1"/>
    <s v="Marhamah Ernawati"/>
    <s v="10G3299JB"/>
    <s v="NORTHERN KAL"/>
    <m/>
    <s v="Oke"/>
    <n v="7890869.0764119597"/>
    <n v="867995.59840531554"/>
    <m/>
    <m/>
    <n v="8758864.6748172753"/>
    <s v="NORTHERN KAL"/>
    <s v="NORTHERN KAL"/>
    <s v="Samarinda"/>
    <s v="Samarinda"/>
    <s v="NKAL - BALIKPAPAN"/>
    <x v="28"/>
    <x v="3"/>
  </r>
  <r>
    <s v="HR"/>
    <s v="Head Office"/>
    <s v="Jabodetabek"/>
    <s v="National Payroll"/>
    <s v="Yuyu Suryaningsih"/>
    <n v="12922"/>
    <m/>
    <d v="2006-07-10T00:00:00"/>
    <d v="2006-07-10T00:00:00"/>
    <s v="16 Tahun"/>
    <x v="1"/>
    <x v="1"/>
    <s v="Female"/>
    <s v="YUYU.SURYANINGSIH@TRAKINDO.CO.ID"/>
    <s v="Rani MR/Listi Bahati"/>
    <d v="2006-07-10T00:00:00"/>
    <b v="1"/>
    <s v="HR"/>
    <b v="1"/>
    <s v="Head Office"/>
    <b v="1"/>
    <s v="Yuyu Suryaningsih"/>
    <s v="10Z0299JB"/>
    <s v="HR"/>
    <m/>
    <s v="Oke"/>
    <n v="7890869.0764119597"/>
    <n v="867995.59840531554"/>
    <m/>
    <m/>
    <n v="8758864.6748172753"/>
    <s v="HR"/>
    <s v="HR"/>
    <s v="Head Office"/>
    <s v="Head Office"/>
    <s v="HEAD OFFICE"/>
    <x v="0"/>
    <x v="0"/>
  </r>
  <r>
    <s v="MINING CS"/>
    <s v="Head Office"/>
    <s v="Jabodetabek"/>
    <s v="EM Workforce Readiness"/>
    <s v="Junaedi"/>
    <n v="12933"/>
    <m/>
    <d v="2006-07-17T00:00:00"/>
    <d v="2006-07-17T00:00:00"/>
    <s v="16 Tahun"/>
    <x v="1"/>
    <x v="1"/>
    <s v="Male"/>
    <s v="JUNAEDI@TRAKINDO.CO.ID"/>
    <s v="Rani MR/Listi Bahati"/>
    <d v="2006-07-17T00:00:00"/>
    <b v="1"/>
    <s v="MINING CS"/>
    <b v="1"/>
    <s v="Head Office"/>
    <b v="1"/>
    <s v="Junaedi"/>
    <s v="10Z0230HL"/>
    <s v="MINING CS"/>
    <m/>
    <s v="Oke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SVC EXCEL SUPP"/>
    <s v="Head Office"/>
    <s v="Jabodetabek"/>
    <s v="Machine Technical Communicator Mgmt."/>
    <s v="Candra Purowenang"/>
    <n v="12983"/>
    <m/>
    <d v="2006-08-01T00:00:00"/>
    <d v="2006-08-01T00:00:00"/>
    <s v="16 Tahun"/>
    <x v="1"/>
    <x v="1"/>
    <s v="Male"/>
    <s v="CANDRA.PUROWENANG@TRAKINDO.CO.ID"/>
    <s v="Rani MR/Listi Bahati"/>
    <d v="2006-08-01T00:00:00"/>
    <b v="1"/>
    <s v="SVC EXCEL SUPP"/>
    <b v="1"/>
    <s v="Head Office"/>
    <b v="1"/>
    <s v="Candra Purowenang"/>
    <s v="10Z0260LR"/>
    <s v="SVC EXCEL SUPP"/>
    <m/>
    <s v="Oke"/>
    <n v="7890869.0764119597"/>
    <n v="867995.59840531554"/>
    <m/>
    <m/>
    <n v="8758864.6748172753"/>
    <s v="SVC EXCEL SUPP"/>
    <s v="SVC EXCEL SUPP"/>
    <s v="Head Office"/>
    <s v="Head Office"/>
    <s v="HEAD OFFICE"/>
    <x v="0"/>
    <x v="0"/>
  </r>
  <r>
    <s v="JAVA"/>
    <s v="SCC East Java"/>
    <s v="Luar Jabodetabek"/>
    <s v="Warranty"/>
    <s v="Yulman Suriansyah"/>
    <n v="13014"/>
    <m/>
    <d v="2006-08-03T00:00:00"/>
    <d v="2007-02-03T00:00:00"/>
    <s v="16 Tahun"/>
    <x v="1"/>
    <x v="1"/>
    <s v="Male"/>
    <s v="YULMAN.SURIANSYAH@TRAKINDO.CO.ID"/>
    <s v="Muh. Dipo Alam"/>
    <d v="2007-02-03T00:00:00"/>
    <b v="1"/>
    <s v="JAVA"/>
    <b v="1"/>
    <s v="SCC East Java"/>
    <b v="1"/>
    <s v="Yulman Suriansyah"/>
    <s v="10D0630BM"/>
    <s v="JAVA"/>
    <m/>
    <s v="Oke"/>
    <n v="7890869.0764119597"/>
    <n v="867995.59840531554"/>
    <m/>
    <m/>
    <n v="8758864.6748172753"/>
    <s v="JAVA"/>
    <s v="JAVA"/>
    <s v="Surabaya"/>
    <s v="Surabaya"/>
    <s v="JAVA - SURABAYA"/>
    <x v="15"/>
    <x v="7"/>
  </r>
  <r>
    <s v="BATU HIJAU"/>
    <s v="Batu Hijau"/>
    <s v="Luar Jabodetabek"/>
    <s v="Service Direct"/>
    <s v="Junaidi"/>
    <n v="13017"/>
    <m/>
    <d v="2006-09-05T00:00:00"/>
    <d v="2007-03-05T00:00:00"/>
    <s v="16 Tahun"/>
    <x v="1"/>
    <x v="1"/>
    <s v="Male"/>
    <s v="JU.JUNAIDI@TRAKINDO.CO.ID"/>
    <s v="Uji Anisyah"/>
    <d v="2007-03-05T00:00:00"/>
    <b v="1"/>
    <s v="BATU HIJAU"/>
    <b v="1"/>
    <s v="Batu Hijau"/>
    <b v="1"/>
    <s v="Junaidi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MKT &amp; SLS SUPP"/>
    <s v="Head Office"/>
    <s v="Jabodetabek"/>
    <s v="PP Pricing"/>
    <s v="Avrecya"/>
    <n v="13020"/>
    <m/>
    <d v="2006-08-10T00:00:00"/>
    <d v="2006-08-10T00:00:00"/>
    <s v="16 Tahun"/>
    <x v="1"/>
    <x v="1"/>
    <s v="Female"/>
    <s v="AVRECYA@TRAKINDO.CO.ID"/>
    <s v="Rani MR/Listi Bahati"/>
    <d v="2006-08-10T00:00:00"/>
    <b v="1"/>
    <s v="MKT &amp; SLS SUPP"/>
    <b v="1"/>
    <s v="Head Office"/>
    <b v="1"/>
    <s v="Avrecya"/>
    <s v="10Z0299FQ"/>
    <s v="MKT &amp; SLS SUPP"/>
    <m/>
    <s v="Oke"/>
    <n v="7890869.0764119597"/>
    <n v="867995.59840531554"/>
    <m/>
    <m/>
    <n v="8758864.6748172753"/>
    <s v="MKT &amp; SLS SUPP"/>
    <s v="MKT &amp; SLS SUPP"/>
    <s v="Head Office"/>
    <s v="Head Office"/>
    <s v="HEAD OFFICE"/>
    <x v="0"/>
    <x v="0"/>
  </r>
  <r>
    <s v="BATU HIJAU"/>
    <s v="Batu Hijau"/>
    <s v="Luar Jabodetabek"/>
    <s v="Customer Service"/>
    <s v="Ferdia Merryantama"/>
    <n v="13025"/>
    <m/>
    <d v="2006-08-11T00:00:00"/>
    <d v="2007-02-11T00:00:00"/>
    <s v="16 Tahun"/>
    <x v="1"/>
    <x v="1"/>
    <s v="Male"/>
    <s v="FERDIA.MERRYANTAMA@TRAKINDO.CO.ID"/>
    <s v="Uji Anisyah"/>
    <d v="2007-02-11T00:00:00"/>
    <b v="1"/>
    <s v="BATU HIJAU"/>
    <b v="1"/>
    <s v="Batu Hijau"/>
    <b v="1"/>
    <s v="Ferdia Merryantama"/>
    <s v="10R5960HZ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TEMBAGAPURA"/>
    <s v="CSU Underground"/>
    <s v="Luar Jabodetabek"/>
    <s v="Parts HOBU - Store 60"/>
    <s v="Ahmad Farmadhy"/>
    <n v="13035"/>
    <m/>
    <d v="2006-08-01T00:00:00"/>
    <d v="2007-02-01T00:00:00"/>
    <s v="16 Tahun"/>
    <x v="1"/>
    <x v="1"/>
    <s v="Male"/>
    <s v="AHMAD.FARMADHY@TRAKINDO.CO.ID"/>
    <s v="Andreas Novianto"/>
    <d v="2007-02-01T00:00:00"/>
    <b v="1"/>
    <s v="TEMBAGAPURA"/>
    <b v="1"/>
    <s v="CSU Underground"/>
    <b v="1"/>
    <s v="Ahmad Farmadhy"/>
    <s v="10C6030HW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Underground"/>
    <s v="Luar Jabodetabek"/>
    <s v="Parts HOBU - Store 60"/>
    <s v="Reffly Sammy Ngangi"/>
    <n v="13041"/>
    <m/>
    <d v="2006-08-01T00:00:00"/>
    <d v="2006-12-01T00:00:00"/>
    <s v="16 Tahun"/>
    <x v="1"/>
    <x v="1"/>
    <s v="Male"/>
    <s v="REFFLY.S.NGANGI@TRAKINDO.CO.ID"/>
    <s v="Andreas Novianto"/>
    <d v="2006-12-01T00:00:00"/>
    <b v="1"/>
    <s v="TEMBAGAPURA"/>
    <b v="1"/>
    <s v="CSU Underground"/>
    <b v="1"/>
    <s v="Reffly Sammy Ngangi"/>
    <s v="10C6030HW"/>
    <s v="TEMBAGAPURA"/>
    <m/>
    <s v="OK p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Kuala Kencana"/>
    <s v="Luar Jabodetabek"/>
    <s v="Service Direct"/>
    <s v="Budi Santoso"/>
    <n v="13042"/>
    <m/>
    <d v="2006-08-01T00:00:00"/>
    <d v="2007-02-01T00:00:00"/>
    <s v="16 Tahun"/>
    <x v="1"/>
    <x v="1"/>
    <s v="Male"/>
    <s v="B.SANTOSO@TRAKINDO.CO.ID"/>
    <s v="Fenny Wullur"/>
    <d v="2007-02-01T00:00:00"/>
    <b v="1"/>
    <s v="TEMBAGAPURA"/>
    <b v="1"/>
    <s v="Kuala Kencana"/>
    <b v="1"/>
    <s v="Budi Santoso"/>
    <s v="10C5060HA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TEMBAGAPURA"/>
    <s v="Area TTD"/>
    <s v="Luar Jabodetabek"/>
    <s v="FMD - Shop &amp; Housing"/>
    <s v="Marthen Lamba"/>
    <n v="13043"/>
    <m/>
    <d v="2006-08-01T00:00:00"/>
    <d v="2006-08-01T00:00:00"/>
    <s v="16 Tahun"/>
    <x v="1"/>
    <x v="1"/>
    <s v="Male"/>
    <s v="MARTHEN.LAMBA@TRAKINDO.CO.ID"/>
    <s v="Fenny Wullur"/>
    <d v="2006-08-01T00:00:00"/>
    <b v="1"/>
    <s v="TEMBAGAPURA"/>
    <b v="1"/>
    <s v="Area TTD"/>
    <b v="1"/>
    <s v="Marthen Lamba"/>
    <s v="10C0299HV"/>
    <s v="TEMBAGAPURA"/>
    <m/>
    <s v="OK p"/>
    <n v="7890869.0764119597"/>
    <n v="867995.59840531554"/>
    <m/>
    <m/>
    <n v="8758864.6748172753"/>
    <s v="TEMBAGAPURA"/>
    <s v="TEMBAGAPURA"/>
    <s v="Area TTD"/>
    <s v="HO Tembagapura"/>
    <s v="TEMBAGAPURA"/>
    <x v="8"/>
    <x v="6"/>
  </r>
  <r>
    <s v="BATU HIJAU"/>
    <s v="Batu Hijau"/>
    <s v="Luar Jabodetabek"/>
    <s v="Service Direct"/>
    <s v="Khairulzulyadaen"/>
    <n v="13093"/>
    <m/>
    <d v="2006-09-01T00:00:00"/>
    <d v="2007-03-01T00:00:00"/>
    <s v="16 Tahun"/>
    <x v="1"/>
    <x v="1"/>
    <s v="Male"/>
    <s v="K.KHAIRULZULYADAEN@TRAKINDO.CO.ID"/>
    <s v="Uji Anisyah"/>
    <d v="2007-03-01T00:00:00"/>
    <b v="1"/>
    <s v="BATU HIJAU"/>
    <b v="1"/>
    <s v="Batu Hijau"/>
    <b v="1"/>
    <s v="Khairulzulyadaen"/>
    <s v="10R5960HA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BATU HIJAU"/>
    <s v="Batu Hijau"/>
    <s v="Luar Jabodetabek"/>
    <s v="Service Direct"/>
    <s v="Sulihin"/>
    <n v="13094"/>
    <m/>
    <d v="2006-09-01T00:00:00"/>
    <d v="2007-03-01T00:00:00"/>
    <s v="16 Tahun"/>
    <x v="1"/>
    <x v="1"/>
    <s v="Male"/>
    <s v="SULIHIN@TRAKINDO.CO.ID"/>
    <s v="Uji Anisyah"/>
    <d v="2007-03-01T00:00:00"/>
    <b v="1"/>
    <s v="BATU HIJAU"/>
    <b v="1"/>
    <s v="Batu Hijau"/>
    <b v="1"/>
    <s v="Sulihin"/>
    <s v="10R5960HA"/>
    <s v="BATU HIJAU"/>
    <m/>
    <s v="OK p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NORTHERN KAL"/>
    <s v="Bengalon"/>
    <s v="Luar Jabodetabek"/>
    <s v="SHE"/>
    <s v="Ida Bagus Nawa Kresna"/>
    <n v="13095"/>
    <m/>
    <d v="2006-09-01T00:00:00"/>
    <d v="2007-03-01T00:00:00"/>
    <s v="16 Tahun"/>
    <x v="1"/>
    <x v="1"/>
    <s v="Male"/>
    <s v="IDA.B.KRESNA@TRAKINDO.CO.ID"/>
    <s v="Andri Setiyawan"/>
    <d v="2007-03-01T00:00:00"/>
    <b v="1"/>
    <s v="NORTHERN KAL"/>
    <b v="1"/>
    <s v="Bengalon"/>
    <b v="1"/>
    <s v="Ida Bagus Nawa Kresna"/>
    <s v="10G6999JS"/>
    <s v="NORTHERN KAL"/>
    <m/>
    <s v="Oke"/>
    <n v="7890869.0764119597"/>
    <n v="867995.59840531554"/>
    <m/>
    <m/>
    <n v="8758864.6748172753"/>
    <s v="NORTHERN KAL"/>
    <s v="NORTHERN KAL"/>
    <s v="Bengalon"/>
    <s v="Lati"/>
    <s v="NKAL - BALIKPAPAN"/>
    <x v="9"/>
    <x v="2"/>
  </r>
  <r>
    <s v="SUMATERA"/>
    <s v="Padang"/>
    <s v="Luar Jabodetabek"/>
    <s v="Inside Sales Reps"/>
    <s v="Lili Fajrina"/>
    <n v="13098"/>
    <m/>
    <d v="2006-09-01T00:00:00"/>
    <d v="2006-09-01T00:00:00"/>
    <s v="16 Tahun"/>
    <x v="1"/>
    <x v="1"/>
    <s v="Female"/>
    <s v="LILI.FAJRINA@TRAKINDO.CO.ID"/>
    <s v="Andresia Eka Putri"/>
    <d v="2006-09-01T00:00:00"/>
    <b v="1"/>
    <s v="SUMATERA"/>
    <b v="1"/>
    <s v="Padang"/>
    <b v="1"/>
    <s v="Lili Fajrina"/>
    <s v="10F1830FZ"/>
    <s v="SUMATERA"/>
    <m/>
    <s v="OK p"/>
    <n v="7890869.0764119597"/>
    <n v="867995.59840531554"/>
    <m/>
    <m/>
    <n v="8758864.6748172753"/>
    <s v="SUMATERA"/>
    <s v="SUMATERA"/>
    <s v="Padang"/>
    <s v="Padang"/>
    <s v="SUMATERA - PEKANBARU"/>
    <x v="73"/>
    <x v="12"/>
  </r>
  <r>
    <s v="TEMBAGAPURA"/>
    <s v="CSU Underground"/>
    <s v="Luar Jabodetabek"/>
    <s v="Service Direct"/>
    <s v="Demianus Japugau"/>
    <n v="13170"/>
    <m/>
    <d v="2006-09-01T00:00:00"/>
    <d v="2007-03-01T00:00:00"/>
    <s v="16 Tahun"/>
    <x v="1"/>
    <x v="1"/>
    <s v="Male"/>
    <s v="DEMIANUS.JAPUGAU@TRAKINDO.CO.ID"/>
    <s v="Andreas Novianto"/>
    <d v="2007-03-01T00:00:00"/>
    <b v="1"/>
    <s v="TEMBAGAPURA"/>
    <b v="1"/>
    <s v="CSU Underground"/>
    <b v="1"/>
    <s v="Demianus Japugau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Area TTD"/>
    <s v="Luar Jabodetabek"/>
    <s v="FMD - Shop &amp; Housing"/>
    <s v="Muhammad Anwar"/>
    <n v="13172"/>
    <m/>
    <d v="2006-09-01T00:00:00"/>
    <d v="2007-03-01T00:00:00"/>
    <s v="16 Tahun"/>
    <x v="1"/>
    <x v="1"/>
    <s v="Male"/>
    <s v="M.ANWAR@TRAKINDO.CO.ID"/>
    <s v="Fenny Wullur"/>
    <d v="2007-03-01T00:00:00"/>
    <b v="1"/>
    <s v="TEMBAGAPURA"/>
    <b v="1"/>
    <s v="Area TTD"/>
    <b v="1"/>
    <s v="Muhammad Anwar"/>
    <s v="10C0299HV"/>
    <s v="TEMBAGAPURA"/>
    <m/>
    <s v="OK p"/>
    <n v="7890869.0764119597"/>
    <n v="867995.59840531554"/>
    <m/>
    <m/>
    <n v="8758864.6748172753"/>
    <s v="TEMBAGAPURA"/>
    <s v="TEMBAGAPURA"/>
    <s v="Area TTD"/>
    <s v="HO Tembagapura"/>
    <s v="TEMBAGAPURA"/>
    <x v="8"/>
    <x v="6"/>
  </r>
  <r>
    <s v="TEMBAGAPURA"/>
    <s v="Area TTD"/>
    <s v="Luar Jabodetabek"/>
    <s v="Product Support - EM"/>
    <s v="Syaifudin Zuhri"/>
    <n v="13176"/>
    <m/>
    <d v="2006-09-01T00:00:00"/>
    <d v="2006-09-01T00:00:00"/>
    <s v="16 Tahun"/>
    <x v="1"/>
    <x v="1"/>
    <s v="Male"/>
    <s v="SYAIFUDIN.ZUHRI@TRAKINDO.CO.ID"/>
    <s v="Fenny Wullur"/>
    <d v="2006-09-01T00:00:00"/>
    <b v="1"/>
    <s v="TEMBAGAPURA"/>
    <b v="1"/>
    <s v="Area TTD"/>
    <b v="1"/>
    <s v="Syaifudin Zuhri"/>
    <s v="10C0270HM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EAST INDONESIA"/>
    <s v="Mining Makassar"/>
    <s v="Luar Jabodetabek"/>
    <s v="Service Direct"/>
    <s v="Haris"/>
    <n v="13280"/>
    <m/>
    <d v="2006-10-01T00:00:00"/>
    <d v="2007-04-01T00:00:00"/>
    <s v="16 Tahun"/>
    <x v="1"/>
    <x v="1"/>
    <s v="Male"/>
    <s v="H.HARIS@TRAKINDO.CO.ID"/>
    <s v="Didi Manuaron"/>
    <d v="2007-04-01T00:00:00"/>
    <b v="1"/>
    <s v="EAST INDONESIA"/>
    <b v="1"/>
    <s v="Mining Makassar"/>
    <b v="1"/>
    <s v="Haris"/>
    <s v="10B8860HA"/>
    <s v="EAST INDONESIA"/>
    <m/>
    <s v="OK p"/>
    <n v="7890869.0764119597"/>
    <n v="867995.59840531554"/>
    <m/>
    <m/>
    <n v="8758864.6748172753"/>
    <s v="EAST INDONESIA"/>
    <s v="EAST INDONESIA"/>
    <s v="Mining Makassar"/>
    <s v="Mining Makassar"/>
    <s v="EAST INDONESIA"/>
    <x v="71"/>
    <x v="8"/>
  </r>
  <r>
    <s v="BATU HIJAU"/>
    <s v="Batu Hijau"/>
    <s v="Luar Jabodetabek"/>
    <s v="Office Services"/>
    <s v="Ade Lekakutari"/>
    <n v="13306"/>
    <m/>
    <d v="2006-10-11T00:00:00"/>
    <d v="2007-04-11T00:00:00"/>
    <s v="16 Tahun"/>
    <x v="1"/>
    <x v="1"/>
    <s v="Male"/>
    <s v="ADE.LEKAKUTARI@TRAKINDO.CO.ID"/>
    <s v="Uji Anisyah"/>
    <d v="2007-04-11T00:00:00"/>
    <b v="1"/>
    <s v="BATU HIJAU"/>
    <b v="1"/>
    <s v="Batu Hijau"/>
    <b v="1"/>
    <s v="Ade Lekakutari"/>
    <s v="10R5999JO"/>
    <s v="BATU HIJAU"/>
    <m/>
    <s v="Oke"/>
    <n v="7890869.0764119597"/>
    <n v="867995.59840531554"/>
    <m/>
    <m/>
    <n v="8758864.6748172753"/>
    <s v="BATU HIJAU"/>
    <s v="BATU HIJAU"/>
    <s v="Batu Hijau"/>
    <s v="Batu Hijau"/>
    <s v="BATU HIJAU"/>
    <x v="6"/>
    <x v="4"/>
  </r>
  <r>
    <s v="MINING CS"/>
    <s v="Head Office"/>
    <s v="Jabodetabek"/>
    <s v="EM Solutions"/>
    <s v="Dede Febrian"/>
    <n v="13351"/>
    <m/>
    <d v="2006-11-01T00:00:00"/>
    <d v="2006-11-01T00:00:00"/>
    <s v="16 Tahun"/>
    <x v="1"/>
    <x v="1"/>
    <s v="Male"/>
    <s v="DEDE.FEBRIAN@TRAKINDO.CO.ID"/>
    <s v="Rani MR/Listi Bahati"/>
    <d v="2006-11-01T00:00:00"/>
    <b v="1"/>
    <s v="MINING CS"/>
    <b v="1"/>
    <s v="Head Office"/>
    <b v="1"/>
    <s v="Dede Febrian"/>
    <s v="10Z0230HL"/>
    <s v="MINING CS"/>
    <m/>
    <s v="OK p"/>
    <n v="7890869.0764119597"/>
    <n v="867995.59840531554"/>
    <m/>
    <m/>
    <n v="8758864.6748172753"/>
    <s v="MINING CS"/>
    <s v="MINING CS"/>
    <s v="Head Office"/>
    <s v="Head Office"/>
    <s v="HEAD OFFICE"/>
    <x v="0"/>
    <x v="0"/>
  </r>
  <r>
    <s v="MANAGEMENT"/>
    <s v="Head Office"/>
    <s v="Jabodetabek"/>
    <s v="Confidential Secretary"/>
    <s v="Tidaryani Duta Lestari"/>
    <n v="13375"/>
    <m/>
    <d v="2006-11-01T00:00:00"/>
    <d v="2006-11-01T00:00:00"/>
    <s v="16 Tahun"/>
    <x v="1"/>
    <x v="1"/>
    <s v="Female"/>
    <s v="TIDARYANI.LESTARI@TRAKINDO.CO.ID"/>
    <s v="Rani MR/Listi Bahati"/>
    <d v="2006-11-01T00:00:00"/>
    <b v="1"/>
    <s v="MANAGEMENT"/>
    <b v="1"/>
    <s v="Head Office"/>
    <b v="1"/>
    <s v="Tidaryani Duta Lestari"/>
    <s v="10Z0299JA"/>
    <s v="MANAGEMENT"/>
    <m/>
    <s v="Oke"/>
    <n v="7890869.0764119597"/>
    <n v="867995.59840531554"/>
    <m/>
    <m/>
    <n v="8758864.6748172753"/>
    <s v="MANAGEMENT"/>
    <s v="MANAGEMENT"/>
    <s v="Head Office"/>
    <s v="Head Office"/>
    <s v="HEAD OFFICE"/>
    <x v="74"/>
    <x v="0"/>
  </r>
  <r>
    <s v="TEMBAGAPURA"/>
    <s v="CSU Underground"/>
    <s v="Luar Jabodetabek"/>
    <s v="Maintenance Coordination"/>
    <s v="Marty Yektono Yudo"/>
    <n v="13377"/>
    <m/>
    <d v="2006-11-01T00:00:00"/>
    <d v="2006-11-01T00:00:00"/>
    <s v="16 Tahun"/>
    <x v="1"/>
    <x v="1"/>
    <s v="Male"/>
    <s v="MARTY.YUDO@TRAKINDO.CO.ID"/>
    <s v="Andreas Novianto"/>
    <d v="2006-11-01T00:00:00"/>
    <b v="1"/>
    <s v="TEMBAGAPURA"/>
    <b v="1"/>
    <s v="CSU Underground"/>
    <b v="1"/>
    <s v="Marty Yektono Yudo"/>
    <s v="10C6070HM"/>
    <s v="TEMBAGAPURA"/>
    <m/>
    <s v="OK p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Area TTD"/>
    <s v="Luar Jabodetabek"/>
    <s v="FMD - Shop &amp; Housing"/>
    <s v="Antonius Lefteuw"/>
    <n v="13394"/>
    <m/>
    <d v="2006-11-01T00:00:00"/>
    <d v="2006-11-01T00:00:00"/>
    <s v="16 Tahun"/>
    <x v="1"/>
    <x v="1"/>
    <s v="Male"/>
    <s v="ANTONIUS.LEFTEUW@TRAKINDO.CO.ID"/>
    <s v="Fenny Wullur"/>
    <d v="2006-11-01T00:00:00"/>
    <b v="1"/>
    <s v="TEMBAGAPURA"/>
    <b v="1"/>
    <s v="Area TTD"/>
    <b v="1"/>
    <s v="Antonius Lefteuw"/>
    <s v="10C0299HV"/>
    <s v="TEMBAGAPURA"/>
    <m/>
    <s v="Oke"/>
    <n v="7890869.0764119597"/>
    <n v="867995.59840531554"/>
    <m/>
    <m/>
    <n v="8758864.6748172753"/>
    <s v="TEMBAGAPURA"/>
    <s v="TEMBAGAPURA"/>
    <s v="Area TTD"/>
    <s v="HO Tembagapura"/>
    <s v="TEMBAGAPURA"/>
    <x v="8"/>
    <x v="6"/>
  </r>
  <r>
    <s v="TEMBAGAPURA"/>
    <s v="Area TTD"/>
    <s v="Luar Jabodetabek"/>
    <s v="Warranty"/>
    <s v="Steven Stifly Pantow"/>
    <n v="13581"/>
    <m/>
    <d v="2007-01-01T00:00:00"/>
    <d v="2007-01-01T00:00:00"/>
    <s v="16 Tahun"/>
    <x v="1"/>
    <x v="1"/>
    <s v="Male"/>
    <s v="STEVEN.PANTOW@TRAKINDO.CO.ID"/>
    <s v="Fenny Wullur"/>
    <d v="2007-01-01T00:00:00"/>
    <b v="1"/>
    <s v="TEMBAGAPURA"/>
    <b v="1"/>
    <s v="Area TTD"/>
    <b v="1"/>
    <s v="Steven Stifly Pantow"/>
    <s v="10C0260HG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TEMBAGAPURA"/>
    <s v="CSU Underground"/>
    <s v="Luar Jabodetabek"/>
    <s v="Service Direct"/>
    <s v="Zainal Abidin"/>
    <n v="13588"/>
    <m/>
    <d v="2007-01-01T00:00:00"/>
    <d v="2007-01-01T00:00:00"/>
    <s v="16 Tahun"/>
    <x v="1"/>
    <x v="1"/>
    <s v="Male"/>
    <s v="Z.ABIDIN@TRAKINDO.CO.ID"/>
    <s v="Andreas Novianto"/>
    <d v="2007-01-01T00:00:00"/>
    <b v="1"/>
    <s v="TEMBAGAPURA"/>
    <b v="1"/>
    <s v="CSU Underground"/>
    <b v="1"/>
    <s v="Zainal Abidin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JAVA"/>
    <s v="SCC West Java"/>
    <s v="Jabodetabek"/>
    <s v="Condition Monitoring"/>
    <s v="Brian Adiyasa Putra"/>
    <n v="13644"/>
    <m/>
    <d v="2007-02-01T00:00:00"/>
    <d v="2007-02-01T00:00:00"/>
    <s v="16 Tahun"/>
    <x v="1"/>
    <x v="1"/>
    <s v="Male"/>
    <s v="BRIAN.PUTRA@TRAKINDO.CO.ID"/>
    <s v="Riana Dewi "/>
    <d v="2007-02-01T00:00:00"/>
    <b v="1"/>
    <s v="JAVA"/>
    <b v="1"/>
    <s v="SCC West Java"/>
    <b v="1"/>
    <s v="Brian Adiyasa Putra"/>
    <s v="10D0530BM"/>
    <s v="JAVA"/>
    <m/>
    <s v="Oke"/>
    <n v="7890869.0764119597"/>
    <n v="867995.59840531554"/>
    <m/>
    <m/>
    <n v="8758864.6748172753"/>
    <s v="JAVA"/>
    <s v="JAVA"/>
    <s v="BSD"/>
    <s v="BSD"/>
    <s v="JAVA - BSD"/>
    <x v="22"/>
    <x v="10"/>
  </r>
  <r>
    <s v="TEMBAGAPURA"/>
    <s v="Area TTD"/>
    <s v="Luar Jabodetabek"/>
    <s v="Parts Counter"/>
    <s v="Junitha Jansye Ernastine Pangkerego"/>
    <n v="13719"/>
    <m/>
    <d v="2007-02-01T00:00:00"/>
    <d v="2007-02-01T00:00:00"/>
    <s v="16 Tahun"/>
    <x v="1"/>
    <x v="1"/>
    <s v="Female"/>
    <s v="JUNITHA.PANGKEREGO@TRAKINDO.CO.ID"/>
    <s v="Fenny Wullur"/>
    <d v="2007-02-01T00:00:00"/>
    <b v="1"/>
    <s v="TEMBAGAPURA"/>
    <b v="1"/>
    <s v="Area TTD"/>
    <b v="1"/>
    <s v="Junitha Jansye Ernastine Pangkerego"/>
    <s v="10C0230HY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TEMBAGAPURA"/>
    <s v="Kuala Kencana"/>
    <s v="Luar Jabodetabek"/>
    <s v="Service Direct"/>
    <s v="Pranowo"/>
    <n v="13743"/>
    <m/>
    <d v="2007-02-01T00:00:00"/>
    <d v="2007-02-01T00:00:00"/>
    <s v="16 Tahun"/>
    <x v="1"/>
    <x v="1"/>
    <s v="Male"/>
    <s v="PRANOWO@TRAKINDO.CO.ID"/>
    <s v="Fenny Wullur"/>
    <d v="2007-02-01T00:00:00"/>
    <b v="1"/>
    <s v="TEMBAGAPURA"/>
    <b v="1"/>
    <s v="Kuala Kencana"/>
    <b v="1"/>
    <s v="Pranowo"/>
    <s v="10C9060HA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TEMBAGAPURA"/>
    <s v="Area TTD"/>
    <s v="Luar Jabodetabek"/>
    <s v="FMD - Special Project"/>
    <s v="Najiruddin"/>
    <n v="13744"/>
    <m/>
    <d v="2007-02-01T00:00:00"/>
    <d v="2007-02-01T00:00:00"/>
    <s v="16 Tahun"/>
    <x v="1"/>
    <x v="1"/>
    <s v="Male"/>
    <s v="N.NAJIRUDDIN@TRAKINDO.CO.ID"/>
    <s v="Fenny Wullur"/>
    <d v="2007-02-01T00:00:00"/>
    <b v="1"/>
    <s v="TEMBAGAPURA"/>
    <b v="1"/>
    <s v="Area TTD"/>
    <b v="1"/>
    <s v="Najiruddin"/>
    <s v="10C0299HV"/>
    <s v="TEMBAGAPURA"/>
    <m/>
    <s v="Oke"/>
    <n v="7890869.0764119597"/>
    <n v="867995.59840531554"/>
    <m/>
    <m/>
    <n v="8758864.6748172753"/>
    <s v="TEMBAGAPURA"/>
    <s v="TEMBAGAPURA"/>
    <s v="Area TTD"/>
    <s v="HO Tembagapura"/>
    <s v="TEMBAGAPURA"/>
    <x v="8"/>
    <x v="6"/>
  </r>
  <r>
    <s v="TEMBAGAPURA"/>
    <s v="Area TTD"/>
    <s v="Luar Jabodetabek"/>
    <s v="HR &amp; SS - Purchasing"/>
    <s v="Donald Roike Kaparang"/>
    <n v="13747"/>
    <m/>
    <d v="2007-02-01T00:00:00"/>
    <d v="2007-02-01T00:00:00"/>
    <s v="16 Tahun"/>
    <x v="1"/>
    <x v="1"/>
    <s v="Male"/>
    <s v="DONALD.KAPARANG@TRAKINDO.CO.ID"/>
    <s v="Fenny Wullur"/>
    <d v="2007-02-01T00:00:00"/>
    <b v="1"/>
    <s v="TEMBAGAPURA"/>
    <b v="1"/>
    <s v="Area TTD"/>
    <b v="1"/>
    <s v="Donald Roike Kaparang"/>
    <s v="10C0299JP"/>
    <s v="TEMBAGAPURA"/>
    <m/>
    <s v="Oke"/>
    <n v="7890869.0764119597"/>
    <n v="867995.59840531554"/>
    <m/>
    <m/>
    <n v="8758864.6748172753"/>
    <s v="TEMBAGAPURA"/>
    <s v="TEMBAGAPURA"/>
    <s v="Area TTD"/>
    <s v="HO Tembagapura"/>
    <s v="TEMBAGAPURA"/>
    <x v="8"/>
    <x v="6"/>
  </r>
  <r>
    <s v="TEMBAGAPURA"/>
    <s v="CSU Grassberg"/>
    <s v="Luar Jabodetabek"/>
    <s v="Service Direct"/>
    <s v="Bahtiar"/>
    <n v="13748"/>
    <m/>
    <d v="2007-02-01T00:00:00"/>
    <d v="2007-02-01T00:00:00"/>
    <s v="16 Tahun"/>
    <x v="1"/>
    <x v="1"/>
    <s v="Male"/>
    <s v="B.BAHTIAR@TRAKINDO.CO.ID"/>
    <s v="Andreas Novianto"/>
    <d v="2007-02-01T00:00:00"/>
    <b v="1"/>
    <s v="TEMBAGAPURA"/>
    <b v="1"/>
    <s v="CSU Grassberg"/>
    <b v="1"/>
    <s v="Bahtiar"/>
    <s v="10C4960HA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TEMBAGAPURA"/>
    <s v="CSU Underground"/>
    <s v="Luar Jabodetabek"/>
    <s v="Service Direct"/>
    <s v="Erlianto Rumpa"/>
    <n v="13750"/>
    <m/>
    <d v="2007-02-01T00:00:00"/>
    <d v="2007-02-01T00:00:00"/>
    <s v="16 Tahun"/>
    <x v="1"/>
    <x v="1"/>
    <s v="Male"/>
    <s v="ERLIANTO.RUMPA@TRAKINDO.CO.ID"/>
    <s v="Andreas Novianto"/>
    <d v="2007-02-01T00:00:00"/>
    <b v="1"/>
    <s v="TEMBAGAPURA"/>
    <b v="1"/>
    <s v="CSU Underground"/>
    <b v="1"/>
    <s v="Erlianto Rumpa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Muh Yaman"/>
    <n v="13751"/>
    <m/>
    <d v="2007-02-01T00:00:00"/>
    <d v="2007-02-01T00:00:00"/>
    <s v="16 Tahun"/>
    <x v="1"/>
    <x v="1"/>
    <s v="Male"/>
    <s v="Y.YAMAN@TRAKINDO.CO.ID"/>
    <s v="Andreas Novianto"/>
    <d v="2007-02-01T00:00:00"/>
    <b v="1"/>
    <s v="TEMBAGAPURA"/>
    <b v="1"/>
    <s v="CSU Underground"/>
    <b v="1"/>
    <s v="Muh Yaman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Underground"/>
    <s v="Luar Jabodetabek"/>
    <s v="Service Direct"/>
    <s v="Agus Slamet"/>
    <n v="13754"/>
    <m/>
    <d v="2007-02-01T00:00:00"/>
    <d v="2007-02-01T00:00:00"/>
    <s v="16 Tahun"/>
    <x v="1"/>
    <x v="1"/>
    <s v="Male"/>
    <s v="AGUS.SLAMET@TRAKINDO.CO.ID"/>
    <s v="Andreas Novianto"/>
    <d v="2007-02-01T00:00:00"/>
    <b v="1"/>
    <s v="TEMBAGAPURA"/>
    <b v="1"/>
    <s v="CSU Underground"/>
    <b v="1"/>
    <s v="Agus Slamet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Grassberg"/>
    <s v="TEMBAGAPURA"/>
    <x v="20"/>
    <x v="6"/>
  </r>
  <r>
    <s v="TEMBAGAPURA"/>
    <s v="Kuala Kencana"/>
    <s v="Luar Jabodetabek"/>
    <s v="Service Direct"/>
    <s v="Syahabudin"/>
    <n v="13755"/>
    <m/>
    <d v="2007-02-01T00:00:00"/>
    <d v="2007-02-01T00:00:00"/>
    <s v="16 Tahun"/>
    <x v="1"/>
    <x v="1"/>
    <s v="Male"/>
    <s v="SYAHABUDIN@TRAKINDO.CO.ID"/>
    <s v="Fenny Wullur"/>
    <d v="2007-02-01T00:00:00"/>
    <b v="1"/>
    <s v="TEMBAGAPURA"/>
    <b v="1"/>
    <s v="Kuala Kencana"/>
    <b v="1"/>
    <s v="Syahabudin"/>
    <s v="10C9060HA"/>
    <s v="TEMBAGAPURA"/>
    <m/>
    <s v="Oke"/>
    <n v="7890869.0764119597"/>
    <n v="867995.59840531554"/>
    <m/>
    <m/>
    <n v="8758864.6748172753"/>
    <s v="TEMBAGAPURA"/>
    <s v="TEMBAGAPURA"/>
    <s v="Kuala Kencana"/>
    <s v="Kuala Kencana"/>
    <s v="TEMBAGAPURA"/>
    <x v="19"/>
    <x v="6"/>
  </r>
  <r>
    <s v="ACCT &amp; TAX"/>
    <s v="Head Office"/>
    <s v="Jabodetabek"/>
    <s v="Account Payable"/>
    <s v="Mia Amelia"/>
    <n v="13772"/>
    <m/>
    <d v="2007-03-01T00:00:00"/>
    <d v="2007-03-01T00:00:00"/>
    <s v="16 Tahun"/>
    <x v="1"/>
    <x v="1"/>
    <s v="Female"/>
    <s v="MIA.AMELIA@TRAKINDO.CO.ID"/>
    <s v="Rani MR/Listi Bahati"/>
    <d v="2007-03-01T00:00:00"/>
    <b v="1"/>
    <s v="ACCT &amp; TAX"/>
    <b v="1"/>
    <s v="Head Office"/>
    <b v="1"/>
    <s v="Mia Amelia"/>
    <s v="10Z0299KA"/>
    <s v="ACCT &amp; TAX"/>
    <m/>
    <s v="Oke"/>
    <n v="7890869.0764119597"/>
    <n v="867995.59840531554"/>
    <m/>
    <m/>
    <n v="8758864.6748172753"/>
    <s v="FINANCE"/>
    <s v="FINANCE"/>
    <s v="Head Office"/>
    <s v="Head Office"/>
    <s v="HEAD OFFICE"/>
    <x v="0"/>
    <x v="0"/>
  </r>
  <r>
    <s v="TEMBAGAPURA"/>
    <s v="CSU Underground"/>
    <s v="Luar Jabodetabek"/>
    <s v="Service Direct"/>
    <s v="Diyan Esa Ahmadi"/>
    <n v="13814"/>
    <m/>
    <d v="2007-03-01T00:00:00"/>
    <d v="2007-03-01T00:00:00"/>
    <s v="16 Tahun"/>
    <x v="1"/>
    <x v="1"/>
    <s v="Male"/>
    <s v="DIYAN.E.AHMADI@TRAKINDO.CO.ID"/>
    <s v="Andreas Novianto"/>
    <d v="2007-03-01T00:00:00"/>
    <b v="1"/>
    <s v="TEMBAGAPURA"/>
    <b v="1"/>
    <s v="CSU Underground"/>
    <b v="1"/>
    <s v="Diyan Esa Ahmadi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TEMBAGAPURA"/>
    <s v="CSU Grassberg"/>
    <s v="Luar Jabodetabek"/>
    <s v="Service Direct"/>
    <s v="Ali Mashuri"/>
    <n v="13817"/>
    <m/>
    <d v="2007-03-01T00:00:00"/>
    <d v="2007-03-01T00:00:00"/>
    <s v="16 Tahun"/>
    <x v="1"/>
    <x v="1"/>
    <s v="Male"/>
    <s v="ALI.MASHURI@TRAKINDO.CO.ID"/>
    <s v="Andreas Novianto"/>
    <d v="2007-03-01T00:00:00"/>
    <b v="1"/>
    <s v="TEMBAGAPURA"/>
    <b v="1"/>
    <s v="CSU Grassberg"/>
    <b v="1"/>
    <s v="Ali Mashuri"/>
    <s v="10C0360HA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TEMBAGAPURA"/>
    <s v="Area TTD"/>
    <s v="Luar Jabodetabek"/>
    <s v="Service Performance"/>
    <s v="Alias Saranga"/>
    <n v="13821"/>
    <m/>
    <d v="2007-03-01T00:00:00"/>
    <d v="2007-03-01T00:00:00"/>
    <s v="16 Tahun"/>
    <x v="1"/>
    <x v="1"/>
    <s v="Male"/>
    <s v="ALIAS.SARANGA@TRAKINDO.CO.ID"/>
    <s v="Fenny Wullur"/>
    <d v="2007-03-01T00:00:00"/>
    <b v="1"/>
    <s v="TEMBAGAPURA"/>
    <b v="1"/>
    <s v="Area TTD"/>
    <b v="1"/>
    <s v="Alias Saranga"/>
    <s v="10C0260HG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TEMBAGAPURA"/>
    <s v="CSU Grassberg"/>
    <s v="Luar Jabodetabek"/>
    <s v="Store Support"/>
    <s v="Martina Markus"/>
    <n v="13823"/>
    <m/>
    <d v="2007-03-01T00:00:00"/>
    <d v="2007-03-01T00:00:00"/>
    <s v="16 Tahun"/>
    <x v="1"/>
    <x v="1"/>
    <s v="Female"/>
    <s v="MARTINA.MARKUS@TRAKINDO.CO.ID"/>
    <s v="Andreas Novianto"/>
    <d v="2007-03-01T00:00:00"/>
    <b v="1"/>
    <s v="TEMBAGAPURA"/>
    <b v="1"/>
    <s v="CSU Grassberg"/>
    <b v="1"/>
    <s v="Martina Markus"/>
    <s v="10C0390FJ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TEMBAGAPURA"/>
    <s v="CSU Grassberg"/>
    <s v="Luar Jabodetabek"/>
    <s v="Rental Support"/>
    <s v="Nerolia Sutarjo"/>
    <n v="13824"/>
    <m/>
    <d v="2007-03-01T00:00:00"/>
    <d v="2007-03-01T00:00:00"/>
    <s v="16 Tahun"/>
    <x v="1"/>
    <x v="1"/>
    <s v="Male"/>
    <s v="NERO.SUTARJO@TRAKINDO.CO.ID"/>
    <s v="Andreas Novianto"/>
    <d v="2007-03-01T00:00:00"/>
    <b v="1"/>
    <s v="TEMBAGAPURA"/>
    <b v="1"/>
    <s v="CSU Grassberg"/>
    <b v="1"/>
    <s v="Nerolia Sutarjo"/>
    <s v="10C0390FJ"/>
    <s v="TEMBAGAPURA"/>
    <m/>
    <s v="Oke"/>
    <n v="7890869.0764119597"/>
    <n v="867995.59840531554"/>
    <m/>
    <m/>
    <n v="8758864.6748172753"/>
    <s v="TEMBAGAPURA"/>
    <s v="TEMBAGAPURA"/>
    <s v="CSU Grassberg"/>
    <s v="CSU Grassberg"/>
    <s v="TEMBAGAPURA"/>
    <x v="18"/>
    <x v="6"/>
  </r>
  <r>
    <s v="OSM"/>
    <s v="Head Office"/>
    <s v="Jabodetabek"/>
    <s v="CI Development"/>
    <s v="Ridha De Fitra"/>
    <n v="13928"/>
    <m/>
    <d v="2007-04-01T00:00:00"/>
    <d v="2007-04-01T00:00:00"/>
    <s v="16 Tahun"/>
    <x v="1"/>
    <x v="1"/>
    <s v="Male"/>
    <s v="RIDHA.FITRA@TRAKINDO.CO.ID"/>
    <s v="Rani MR/Listi Bahati"/>
    <d v="2007-04-01T00:00:00"/>
    <b v="1"/>
    <s v="OSM"/>
    <b v="1"/>
    <s v="Head Office"/>
    <b v="1"/>
    <s v="Ridha De Fitra"/>
    <s v="10Z0299SI"/>
    <s v="OSM"/>
    <m/>
    <s v="Oke"/>
    <n v="7890869.0764119597"/>
    <n v="867995.59840531554"/>
    <m/>
    <m/>
    <n v="8758864.6748172753"/>
    <s v="OSM"/>
    <s v="OSM"/>
    <s v="Head Office"/>
    <s v="Head Office"/>
    <s v="HEAD OFFICE"/>
    <x v="0"/>
    <x v="0"/>
  </r>
  <r>
    <s v="EAST INDONESIA"/>
    <s v="Makassar"/>
    <s v="Luar Jabodetabek"/>
    <s v="SHE"/>
    <s v="Sri Maulina Melalo"/>
    <n v="13975"/>
    <m/>
    <d v="2007-04-09T00:00:00"/>
    <d v="2007-04-09T00:00:00"/>
    <s v="16 Tahun"/>
    <x v="1"/>
    <x v="1"/>
    <s v="Female"/>
    <s v="SRI.MELALO@TRAKINDO.CO.ID"/>
    <s v="Jenny Bunga"/>
    <d v="2007-04-09T00:00:00"/>
    <b v="1"/>
    <s v="EAST INDONESIA"/>
    <b v="1"/>
    <s v="Makassar"/>
    <b v="1"/>
    <s v="Sri Maulina Melalo"/>
    <s v="10B4199JS"/>
    <s v="EAST INDONESIA"/>
    <m/>
    <s v="Oke"/>
    <n v="7890869.0764119597"/>
    <n v="867995.59840531554"/>
    <m/>
    <m/>
    <n v="8758864.6748172753"/>
    <s v="EAST INDONESIA"/>
    <s v="EAST INDONESIA"/>
    <s v="Makassar"/>
    <s v="Makassar"/>
    <s v="EAST INDONESIA"/>
    <x v="75"/>
    <x v="8"/>
  </r>
  <r>
    <s v="TEMBAGAPURA"/>
    <s v="Kuala Kencana"/>
    <s v="Luar Jabodetabek"/>
    <s v="Service Direct"/>
    <s v="Anakletus Japugau"/>
    <n v="13987"/>
    <m/>
    <d v="2007-04-09T00:00:00"/>
    <d v="2007-04-09T00:00:00"/>
    <s v="16 Tahun"/>
    <x v="1"/>
    <x v="1"/>
    <s v="Male"/>
    <s v="ANAKLETUS.JAPUGAU@TRAKINDO.CO.ID"/>
    <s v="Fenny Wullur"/>
    <d v="2007-04-09T00:00:00"/>
    <b v="1"/>
    <s v="TEMBAGAPURA"/>
    <b v="1"/>
    <s v="Kuala Kencana"/>
    <b v="1"/>
    <s v="Anakletus Japugau"/>
    <s v="10C9060HA"/>
    <s v="TEMBAGAPURA"/>
    <m/>
    <s v="Oke"/>
    <n v="7890869.0764119597"/>
    <n v="867995.59840531554"/>
    <m/>
    <m/>
    <n v="8758864.6748172753"/>
    <s v="TEMBAGAPURA"/>
    <s v="TEMBAGAPURA"/>
    <s v="Kuala Kencana"/>
    <s v="HO Tembagapura"/>
    <s v="TEMBAGAPURA"/>
    <x v="19"/>
    <x v="6"/>
  </r>
  <r>
    <s v="TEMBAGAPURA"/>
    <s v="Area TTD"/>
    <s v="Luar Jabodetabek"/>
    <s v="Driver"/>
    <s v="Petrus Timbang"/>
    <n v="13989"/>
    <m/>
    <d v="2007-04-01T00:00:00"/>
    <d v="2007-04-01T00:00:00"/>
    <s v="16 Tahun"/>
    <x v="1"/>
    <x v="1"/>
    <s v="Male"/>
    <s v="PETRUS.TIMBANG@TRAKINDO.CO.ID"/>
    <s v="Fenny Wullur"/>
    <d v="2007-04-01T00:00:00"/>
    <b v="1"/>
    <s v="TEMBAGAPURA"/>
    <b v="1"/>
    <s v="Area TTD"/>
    <b v="1"/>
    <s v="Petrus Timbang"/>
    <s v="10C0299JO"/>
    <s v="TEMBAGAPURA"/>
    <m/>
    <s v="Oke"/>
    <n v="7890869.0764119597"/>
    <n v="867995.59840531554"/>
    <m/>
    <m/>
    <n v="8758864.6748172753"/>
    <s v="TEMBAGAPURA"/>
    <s v="TEMBAGAPURA"/>
    <s v="Area TTD"/>
    <s v="Area TTD"/>
    <s v="TEMBAGAPURA"/>
    <x v="8"/>
    <x v="6"/>
  </r>
  <r>
    <s v="SOUTHERN KAL"/>
    <s v="Tanjung"/>
    <s v="Luar Jabodetabek"/>
    <s v="Equipment Management (EM)"/>
    <s v="Jainudin"/>
    <n v="13996"/>
    <m/>
    <d v="2007-04-01T00:00:00"/>
    <d v="2007-04-01T00:00:00"/>
    <s v="16 Tahun"/>
    <x v="1"/>
    <x v="1"/>
    <s v="Male"/>
    <s v="JAINUDIN@TRAKINDO.CO.ID"/>
    <s v="Danang Aji Suroso"/>
    <d v="2007-04-01T00:00:00"/>
    <b v="1"/>
    <s v="SOUTHERN KAL"/>
    <b v="1"/>
    <s v="Tanjung"/>
    <b v="1"/>
    <s v="Jainudin"/>
    <s v="10H3570HM"/>
    <s v="SOUTHERN KAL"/>
    <m/>
    <s v="Oke"/>
    <n v="7890869.0764119597"/>
    <n v="867995.59840531554"/>
    <m/>
    <m/>
    <n v="8758864.6748172753"/>
    <s v="SOUTHERN KAL"/>
    <s v="SOUTHERN KAL"/>
    <s v="Tanjung"/>
    <s v="Tanjung"/>
    <s v="SKAL - BANJARMASIN"/>
    <x v="37"/>
    <x v="9"/>
  </r>
  <r>
    <s v="TEMBAGAPURA"/>
    <s v="CSU Underground"/>
    <s v="Luar Jabodetabek"/>
    <s v="Service Direct"/>
    <s v="Ricky Ari Kurnia"/>
    <n v="13997"/>
    <m/>
    <d v="2007-04-01T00:00:00"/>
    <d v="2007-04-01T00:00:00"/>
    <s v="16 Tahun"/>
    <x v="1"/>
    <x v="1"/>
    <s v="Male"/>
    <s v="RICKY.A.KURNIA@TRAKINDO.CO.ID"/>
    <s v="Andreas Novianto"/>
    <d v="2007-04-01T00:00:00"/>
    <b v="1"/>
    <s v="TEMBAGAPURA"/>
    <b v="1"/>
    <s v="CSU Underground"/>
    <b v="1"/>
    <s v="Ricky Ari Kurnia"/>
    <s v="10C6060HA"/>
    <s v="TEMBAGAPURA"/>
    <m/>
    <s v="Oke"/>
    <n v="7890869.0764119597"/>
    <n v="867995.59840531554"/>
    <m/>
    <m/>
    <n v="8758864.6748172753"/>
    <s v="TEMBAGAPURA"/>
    <s v="TEMBAGAPURA"/>
    <s v="CSU Underground"/>
    <s v="CSU Underground"/>
    <s v="TEMBAGAPURA"/>
    <x v="20"/>
    <x v="6"/>
  </r>
  <r>
    <s v="EAST INDONESIA"/>
    <s v="Min Gorontalo"/>
    <s v="Luar Jabodetabek"/>
    <s v="Bakan Site"/>
    <s v="Jamaluddin"/>
    <n v="3494"/>
    <m/>
    <d v="1998-07-01T00:00:00"/>
    <d v="1998-07-01T00:00:00"/>
    <s v="24 Tahun"/>
    <x v="2"/>
    <x v="2"/>
    <s v="Male"/>
    <s v="JAMALUDDIN@TRAKINDO.CO.ID"/>
    <s v="Didi Manuaron"/>
    <d v="1998-07-01T00:00:00"/>
    <b v="1"/>
    <s v="EAST INDONESIA"/>
    <b v="1"/>
    <s v="Min Gorontalo"/>
    <b v="1"/>
    <s v="Jamaluddin"/>
    <s v="10B0360HG"/>
    <s v="EAST INDONESIA"/>
    <m/>
    <s v="OK"/>
    <m/>
    <m/>
    <m/>
    <m/>
    <m/>
    <s v="EAST INDONESIA"/>
    <s v="EAST INDONESIA"/>
    <s v="Min Gorontalo"/>
    <s v="Min Gorontalo"/>
    <s v="EAST INDONESIA"/>
    <x v="76"/>
    <x v="8"/>
  </r>
  <r>
    <s v="EAST INDONESIA"/>
    <s v="Area East Ind."/>
    <s v="Luar Jabodetabek"/>
    <s v="Sulawesi Region"/>
    <s v="Edi Santoso"/>
    <n v="3501"/>
    <m/>
    <d v="1998-10-01T00:00:00"/>
    <d v="1998-10-01T00:00:00"/>
    <s v="24 Tahun"/>
    <x v="2"/>
    <x v="2"/>
    <s v="Male"/>
    <s v="EDI.SANTOSO@TRAKINDO.CO.ID"/>
    <s v="Jenny Bunga"/>
    <d v="1998-10-01T00:00:00"/>
    <b v="1"/>
    <s v="EAST INDONESIA"/>
    <b v="1"/>
    <s v="Area East Ind."/>
    <b v="1"/>
    <s v="Edi Santoso"/>
    <s v="10B0299JA"/>
    <s v="EAST INDONESIA"/>
    <m/>
    <s v="OK"/>
    <m/>
    <m/>
    <m/>
    <m/>
    <m/>
    <s v="EAST INDONESIA"/>
    <s v="EAST INDONESIA"/>
    <s v="Area East Ind."/>
    <s v="Area East Ind."/>
    <s v="EAST INDONESIA"/>
    <x v="77"/>
    <x v="8"/>
  </r>
  <r>
    <s v="EAST INDONESIA"/>
    <s v="Soroako"/>
    <s v="Luar Jabodetabek"/>
    <s v="Training Center"/>
    <s v="Viktor Tjandra Wunas"/>
    <n v="3506"/>
    <m/>
    <d v="1997-09-01T00:00:00"/>
    <d v="1998-10-01T00:00:00"/>
    <s v="24 Tahun"/>
    <x v="2"/>
    <x v="2"/>
    <s v="Male"/>
    <s v="VIKTOR.WUNAS@TRAKINDO.CO.ID"/>
    <s v="Alfrida T.Rante"/>
    <d v="1998-10-01T00:00:00"/>
    <b v="1"/>
    <s v="EAST INDONESIA"/>
    <b v="1"/>
    <s v="Soroako"/>
    <b v="1"/>
    <s v="Viktor Tjandra Wunas"/>
    <s v="10B4899JC"/>
    <s v="EAST INDONESIA"/>
    <m/>
    <s v="OK"/>
    <m/>
    <m/>
    <m/>
    <m/>
    <m/>
    <s v="EAST INDONESIA"/>
    <s v="EAST INDONESIA"/>
    <s v="Soroako"/>
    <s v="Soroako"/>
    <s v="EAST INDONESIA"/>
    <x v="32"/>
    <x v="13"/>
  </r>
  <r>
    <s v="PARTS SC"/>
    <s v="Head Office"/>
    <s v="Jabodetabek"/>
    <s v="Transportation &amp; Distribution"/>
    <s v="Christian Sitompul"/>
    <n v="3507"/>
    <m/>
    <d v="1998-10-01T00:00:00"/>
    <d v="1998-10-01T00:00:00"/>
    <s v="24 Tahun"/>
    <x v="2"/>
    <x v="2"/>
    <s v="Male"/>
    <s v="CHRISTIAN.SITOMPUL@TRAKINDO.CO.ID"/>
    <s v="Rani MR/Listi Bahati"/>
    <d v="1998-10-01T00:00:00"/>
    <b v="1"/>
    <s v="PARTS SC"/>
    <b v="1"/>
    <s v="Head Office"/>
    <b v="1"/>
    <s v="Christian Sitompul"/>
    <s v="10Z0230LY"/>
    <s v="PARTS SC"/>
    <m/>
    <s v="OK"/>
    <m/>
    <m/>
    <m/>
    <m/>
    <m/>
    <s v="PARTS SC"/>
    <s v="PARTS SC"/>
    <s v="Head Office"/>
    <s v="Head Office"/>
    <s v="HEAD OFFICE"/>
    <x v="0"/>
    <x v="0"/>
  </r>
  <r>
    <s v="JAVA"/>
    <s v="Surabaya"/>
    <s v="Luar Jabodetabek"/>
    <s v="East Java Region"/>
    <s v="Hendra Suryana"/>
    <n v="3508"/>
    <m/>
    <d v="1998-11-01T00:00:00"/>
    <d v="1998-11-01T00:00:00"/>
    <s v="24 Tahun"/>
    <x v="2"/>
    <x v="2"/>
    <s v="Male"/>
    <s v="HSURYANA@TRAKINDO.CO.ID"/>
    <s v="Muh. Dipo Alam"/>
    <d v="1998-11-01T00:00:00"/>
    <b v="1"/>
    <s v="JAVA"/>
    <b v="1"/>
    <s v="Surabaya"/>
    <b v="1"/>
    <s v="Hendra Suryana"/>
    <s v="10A0299JA"/>
    <s v="JAVA"/>
    <m/>
    <s v="OK"/>
    <m/>
    <m/>
    <m/>
    <m/>
    <m/>
    <s v="JAVA"/>
    <s v="JAVA"/>
    <s v="Surabaya"/>
    <s v="Surabaya"/>
    <s v="JAVA - SURABAYA"/>
    <x v="15"/>
    <x v="7"/>
  </r>
  <r>
    <s v="JAVA"/>
    <s v="Tumpangpitu"/>
    <s v="Luar Jabodetabek"/>
    <s v="Mining Projects"/>
    <s v="I Made Sujana"/>
    <n v="3509"/>
    <m/>
    <d v="1998-11-01T00:00:00"/>
    <d v="1998-11-01T00:00:00"/>
    <s v="24 Tahun"/>
    <x v="2"/>
    <x v="2"/>
    <s v="Male"/>
    <s v="MSUJANA@TRAKINDO.CO.ID"/>
    <s v="Muh. Dipo Alam"/>
    <d v="1998-11-01T00:00:00"/>
    <b v="1"/>
    <s v="JAVA"/>
    <b v="1"/>
    <s v="Tumpangpitu"/>
    <b v="1"/>
    <s v="I Made Sujana"/>
    <s v="10A0999JA"/>
    <s v="JAVA"/>
    <m/>
    <s v="OK"/>
    <m/>
    <m/>
    <m/>
    <m/>
    <m/>
    <s v="JAVA"/>
    <s v="JAVA"/>
    <s v="Tumpangpitu"/>
    <s v="Tumpangpitu"/>
    <s v="JAVA - SURABAYA"/>
    <x v="48"/>
    <x v="7"/>
  </r>
  <r>
    <s v="BATU HIJAU"/>
    <s v="Batu Hijau"/>
    <s v="Luar Jabodetabek"/>
    <s v="Parts"/>
    <s v="Abdul Rochim"/>
    <n v="3510"/>
    <m/>
    <d v="1998-11-01T00:00:00"/>
    <d v="1998-11-01T00:00:00"/>
    <s v="24 Tahun"/>
    <x v="2"/>
    <x v="2"/>
    <s v="Male"/>
    <s v="ABDUL.ROCHIM@TRAKINDO.CO.ID"/>
    <s v="Uji Anisyah"/>
    <d v="1998-11-01T00:00:00"/>
    <b v="1"/>
    <s v="BATU HIJAU"/>
    <b v="1"/>
    <s v="Batu Hijau"/>
    <b v="1"/>
    <s v="Abdul Rochim"/>
    <s v="10R5930HY"/>
    <s v="BATU HIJAU"/>
    <m/>
    <s v="OK"/>
    <m/>
    <m/>
    <m/>
    <m/>
    <m/>
    <s v="BATU HIJAU"/>
    <s v="BATU HIJAU"/>
    <s v="Batu Hijau"/>
    <s v="Batu Hijau"/>
    <s v="BATU HIJAU"/>
    <x v="6"/>
    <x v="4"/>
  </r>
  <r>
    <s v="BATU HIJAU"/>
    <s v="Batu Hijau"/>
    <s v="Luar Jabodetabek"/>
    <s v="Service Indirect"/>
    <s v="Sucipto"/>
    <n v="3512"/>
    <m/>
    <d v="1998-11-01T00:00:00"/>
    <d v="1998-11-01T00:00:00"/>
    <s v="24 Tahun"/>
    <x v="2"/>
    <x v="2"/>
    <s v="Male"/>
    <s v="SUCIPTO@TRAKINDO.CO.ID"/>
    <s v="Uji Anisyah"/>
    <d v="1998-11-01T00:00:00"/>
    <b v="1"/>
    <s v="BATU HIJAU"/>
    <b v="1"/>
    <s v="Batu Hijau"/>
    <b v="1"/>
    <s v="Sucipto"/>
    <s v="10R5960HG"/>
    <s v="BATU HIJAU"/>
    <m/>
    <s v="OK"/>
    <m/>
    <m/>
    <m/>
    <m/>
    <m/>
    <s v="BATU HIJAU"/>
    <s v="BATU HIJAU"/>
    <s v="Batu Hijau"/>
    <s v="Batu Hijau"/>
    <s v="BATU HIJAU"/>
    <x v="6"/>
    <x v="4"/>
  </r>
  <r>
    <s v="TEMBAGAPURA"/>
    <s v="CSU Underground"/>
    <s v="Luar Jabodetabek"/>
    <s v="Service - DOZ/DMLZ/GBC Mechanical"/>
    <s v="Gad Edison Sonbait"/>
    <n v="3515"/>
    <m/>
    <d v="1998-11-01T00:00:00"/>
    <d v="1998-11-01T00:00:00"/>
    <s v="24 Tahun"/>
    <x v="2"/>
    <x v="2"/>
    <s v="Male"/>
    <s v="GAD.SONBAIT@TRAKINDO.CO.ID"/>
    <s v="Andreas Novianto"/>
    <d v="1998-11-01T00:00:00"/>
    <b v="1"/>
    <s v="TEMBAGAPURA"/>
    <b v="1"/>
    <s v="CSU Underground"/>
    <b v="1"/>
    <s v="Gad Edison Sonbait"/>
    <s v="10C6060HG"/>
    <s v="TEMBAGAPURA"/>
    <m/>
    <s v="OK"/>
    <m/>
    <m/>
    <m/>
    <m/>
    <m/>
    <s v="TEMBAGAPURA"/>
    <s v="TEMBAGAPURA"/>
    <s v="CSU Underground"/>
    <s v="CSU Grassberg"/>
    <s v="TEMBAGAPURA"/>
    <x v="20"/>
    <x v="6"/>
  </r>
  <r>
    <s v="TEMBAGAPURA"/>
    <s v="Area TTD"/>
    <s v="Luar Jabodetabek"/>
    <s v="Customer Service"/>
    <s v="Alfonsus Manangkot"/>
    <n v="3516"/>
    <m/>
    <d v="1998-11-01T00:00:00"/>
    <d v="1998-11-01T00:00:00"/>
    <s v="24 Tahun"/>
    <x v="2"/>
    <x v="2"/>
    <s v="Male"/>
    <s v="ALFONSUS.MANANGKOT@TRAKINDO.CO.ID"/>
    <s v="Fenny Wullur"/>
    <d v="1998-11-01T00:00:00"/>
    <b v="1"/>
    <s v="TEMBAGAPURA"/>
    <b v="1"/>
    <s v="Area TTD"/>
    <b v="1"/>
    <s v="Alfonsus Manangkot"/>
    <s v="10C0299FZ"/>
    <s v="TEMBAGAPURA"/>
    <m/>
    <s v="OK"/>
    <m/>
    <m/>
    <m/>
    <m/>
    <m/>
    <s v="TEMBAGAPURA"/>
    <s v="TEMBAGAPURA"/>
    <s v="Area TTD"/>
    <s v="Area TTD"/>
    <s v="TEMBAGAPURA"/>
    <x v="8"/>
    <x v="6"/>
  </r>
  <r>
    <s v="MKT &amp; SLS SUPP"/>
    <s v="Head Office"/>
    <s v="Jabodetabek"/>
    <s v="Sales Support"/>
    <s v="Stanley Edgar Wijaya"/>
    <n v="3520"/>
    <m/>
    <d v="1998-11-03T00:00:00"/>
    <d v="1998-11-03T00:00:00"/>
    <s v="24 Tahun"/>
    <x v="2"/>
    <x v="2"/>
    <s v="Male"/>
    <s v="SWIJAYA@TRAKINDO.CO.ID"/>
    <s v="Rani MR/Listi Bahati"/>
    <d v="1998-11-03T00:00:00"/>
    <b v="1"/>
    <s v="MKT &amp; SLS SUPP"/>
    <b v="1"/>
    <s v="Head Office"/>
    <b v="1"/>
    <s v="Stanley Edgar Wijaya"/>
    <s v="10Z0299FY"/>
    <s v="MKT &amp; SLS SUPP"/>
    <m/>
    <s v="OK"/>
    <m/>
    <m/>
    <m/>
    <m/>
    <m/>
    <s v="MKT &amp; SLS SUPP"/>
    <s v="MKT &amp; SLS SUPP"/>
    <s v="Head Office"/>
    <s v="Head Office"/>
    <s v="HEAD OFFICE"/>
    <x v="0"/>
    <x v="0"/>
  </r>
  <r>
    <s v="BATU HIJAU"/>
    <s v="Batu Hijau"/>
    <s v="Luar Jabodetabek"/>
    <s v="Office Services"/>
    <s v="Bilson Simanjuntak"/>
    <n v="3522"/>
    <m/>
    <d v="1999-02-01T00:00:00"/>
    <d v="1999-02-01T00:00:00"/>
    <s v="24 Tahun"/>
    <x v="2"/>
    <x v="2"/>
    <s v="Male"/>
    <s v="WSIMANJUNTAK@TRAKINDO.CO.ID"/>
    <s v="Uji Anisyah"/>
    <d v="1999-02-01T00:00:00"/>
    <b v="1"/>
    <s v="BATU HIJAU"/>
    <b v="1"/>
    <s v="Batu Hijau"/>
    <b v="1"/>
    <s v="Bilson Simanjuntak"/>
    <s v="10R5999JO"/>
    <s v="BATU HIJAU"/>
    <m/>
    <s v="OK"/>
    <m/>
    <m/>
    <m/>
    <m/>
    <m/>
    <s v="BATU HIJAU"/>
    <s v="BATU HIJAU"/>
    <s v="Batu Hijau"/>
    <s v="Batu Hijau"/>
    <s v="BATU HIJAU"/>
    <x v="6"/>
    <x v="4"/>
  </r>
  <r>
    <s v="NORTHERN KAL"/>
    <s v="Sangatta"/>
    <s v="Luar Jabodetabek"/>
    <s v="Service Direct"/>
    <s v="Suwoko Sugianto"/>
    <n v="3526"/>
    <m/>
    <d v="1999-02-01T00:00:00"/>
    <d v="1999-02-01T00:00:00"/>
    <s v="24 Tahun"/>
    <x v="2"/>
    <x v="2"/>
    <s v="Male"/>
    <s v="SUWOKO.SUGIANTO@TRAKINDO.CO.ID"/>
    <s v="Ade Chandra"/>
    <d v="1999-02-01T00:00:00"/>
    <b v="1"/>
    <s v="NORTHERN KAL"/>
    <b v="1"/>
    <s v="Sangatta"/>
    <b v="1"/>
    <s v="Suwoko Sugianto"/>
    <s v="10G3860HA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ENGINEERING SV"/>
    <s v="CRC Balikpapan"/>
    <s v="Luar Jabodetabek"/>
    <s v="FAR"/>
    <s v="Rundi Hartono"/>
    <n v="3527"/>
    <m/>
    <d v="1999-02-01T00:00:00"/>
    <d v="1999-02-01T00:00:00"/>
    <s v="24 Tahun"/>
    <x v="2"/>
    <x v="2"/>
    <s v="Male"/>
    <s v="RUNDI.HARTONO@TRAKINDO.CO.ID"/>
    <s v="M Fadly"/>
    <d v="1999-02-01T00:00:00"/>
    <b v="1"/>
    <s v="ENGINEERING SV"/>
    <b v="1"/>
    <s v="CRC Balikpapan"/>
    <b v="1"/>
    <s v="Rundi Hartono"/>
    <s v="10W5760HG"/>
    <s v="ENGINEERING SV"/>
    <m/>
    <s v="OK"/>
    <m/>
    <m/>
    <m/>
    <m/>
    <m/>
    <s v="ENGINEERING SV"/>
    <s v="ENGINEERING SV"/>
    <s v="CRC Balikpapan"/>
    <s v="CRC Balikpapan"/>
    <s v="ENG - BALIKPAPAN"/>
    <x v="7"/>
    <x v="5"/>
  </r>
  <r>
    <s v="TEMBAGAPURA"/>
    <s v="CSU Grassberg"/>
    <s v="Luar Jabodetabek"/>
    <s v="Planning"/>
    <s v="Janes Roger Ratumbuisang"/>
    <n v="3530"/>
    <m/>
    <d v="1999-02-01T00:00:00"/>
    <d v="1999-02-01T00:00:00"/>
    <s v="24 Tahun"/>
    <x v="2"/>
    <x v="2"/>
    <s v="Male"/>
    <s v="YANES.RATUMBUISANG@TRAKINDO.CO.ID"/>
    <s v="Andreas Novianto"/>
    <d v="1999-02-01T00:00:00"/>
    <b v="1"/>
    <s v="TEMBAGAPURA"/>
    <b v="1"/>
    <s v="CSU Grassberg"/>
    <b v="1"/>
    <s v="Janes Roger Ratumbuisang"/>
    <s v="10C4970HM"/>
    <s v="TEMBAGAPURA"/>
    <m/>
    <s v="OK"/>
    <m/>
    <m/>
    <m/>
    <m/>
    <m/>
    <s v="TEMBAGAPURA"/>
    <s v="TEMBAGAPURA"/>
    <s v="CSU Grassberg"/>
    <s v="CSU Underground"/>
    <s v="TEMBAGAPURA"/>
    <x v="18"/>
    <x v="6"/>
  </r>
  <r>
    <s v="TEMBAGAPURA"/>
    <s v="CSU Underground"/>
    <s v="Luar Jabodetabek"/>
    <s v="Service - Contract KPI"/>
    <s v="Mesak Kamisorey"/>
    <n v="3533"/>
    <m/>
    <d v="1999-02-01T00:00:00"/>
    <d v="1999-02-01T00:00:00"/>
    <s v="24 Tahun"/>
    <x v="2"/>
    <x v="2"/>
    <s v="Male"/>
    <s v="MESAK.KAMISOREY@TRAKINDO.CO.ID"/>
    <s v="Andreas Novianto"/>
    <d v="1999-02-01T00:00:00"/>
    <b v="1"/>
    <s v="TEMBAGAPURA"/>
    <b v="1"/>
    <s v="CSU Underground"/>
    <b v="1"/>
    <s v="Mesak Kamisorey"/>
    <s v="10C6060HG"/>
    <s v="TEMBAGAPURA"/>
    <m/>
    <s v="OK"/>
    <m/>
    <m/>
    <m/>
    <m/>
    <m/>
    <s v="TEMBAGAPURA"/>
    <s v="TEMBAGAPURA"/>
    <s v="CSU Underground"/>
    <s v="CSU Underground"/>
    <s v="TEMBAGAPURA"/>
    <x v="20"/>
    <x v="6"/>
  </r>
  <r>
    <s v="TEMBAGAPURA"/>
    <s v="CSU Grassberg"/>
    <s v="Luar Jabodetabek"/>
    <s v="Service - HSE &amp; HMS"/>
    <s v="Rony Mases Tawaru"/>
    <n v="3534"/>
    <m/>
    <d v="1999-02-01T00:00:00"/>
    <d v="1999-02-01T00:00:00"/>
    <s v="24 Tahun"/>
    <x v="2"/>
    <x v="2"/>
    <s v="Male"/>
    <s v="RONNY.TAWARU@TRAKINDO.CO.ID"/>
    <s v="Andreas Novianto"/>
    <d v="1999-02-01T00:00:00"/>
    <b v="1"/>
    <s v="TEMBAGAPURA"/>
    <b v="1"/>
    <s v="CSU Grassberg"/>
    <b v="1"/>
    <s v="Rony Mases Tawaru"/>
    <s v="10C4960HG"/>
    <s v="TEMBAGAPURA"/>
    <m/>
    <s v="OK"/>
    <m/>
    <m/>
    <m/>
    <m/>
    <m/>
    <s v="TEMBAGAPURA"/>
    <s v="TEMBAGAPURA"/>
    <s v="CSU Grassberg"/>
    <s v="CSU Grassberg"/>
    <s v="TEMBAGAPURA"/>
    <x v="18"/>
    <x v="6"/>
  </r>
  <r>
    <s v="SOUTHERN KAL"/>
    <s v="Tanjung"/>
    <s v="Luar Jabodetabek"/>
    <s v="Service Direct"/>
    <s v="Nurdi Sudjuono"/>
    <n v="3539"/>
    <m/>
    <d v="1999-03-01T00:00:00"/>
    <d v="1999-03-01T00:00:00"/>
    <s v="24 Tahun"/>
    <x v="2"/>
    <x v="2"/>
    <s v="Male"/>
    <s v="NURDI.SUDJUONO@TRAKINDO.CO.ID"/>
    <s v="Danang Aji Suroso"/>
    <d v="1999-03-01T00:00:00"/>
    <b v="1"/>
    <s v="SOUTHERN KAL"/>
    <b v="1"/>
    <s v="Tanjung"/>
    <b v="1"/>
    <s v="Nurdi Sudjuono"/>
    <s v="10H3560HA"/>
    <s v="SOUTHERN KAL"/>
    <m/>
    <s v="OK"/>
    <m/>
    <m/>
    <m/>
    <m/>
    <m/>
    <s v="SOUTHERN KAL"/>
    <s v="SOUTHERN KAL"/>
    <s v="Tanjung"/>
    <s v="Tanjung"/>
    <s v="SKAL - BANJARMASIN"/>
    <x v="37"/>
    <x v="9"/>
  </r>
  <r>
    <s v="TEMBAGAPURA"/>
    <s v="Kuala Kencana"/>
    <s v="Luar Jabodetabek"/>
    <s v="Service Account - CRC"/>
    <s v="Daud Sapan"/>
    <n v="3542"/>
    <m/>
    <d v="1999-04-01T00:00:00"/>
    <d v="1999-04-01T00:00:00"/>
    <s v="24 Tahun"/>
    <x v="2"/>
    <x v="2"/>
    <s v="Male"/>
    <s v="DAUD.SAPAN@TRAKINDO.CO.ID"/>
    <s v="Fenny Wullur"/>
    <d v="1999-04-01T00:00:00"/>
    <b v="1"/>
    <s v="TEMBAGAPURA"/>
    <b v="1"/>
    <s v="Kuala Kencana"/>
    <b v="1"/>
    <s v="Daud Sapan"/>
    <s v="10C5060HG"/>
    <s v="TEMBAGAPURA"/>
    <m/>
    <s v="OK"/>
    <m/>
    <m/>
    <m/>
    <m/>
    <m/>
    <s v="TEMBAGAPURA"/>
    <s v="TEMBAGAPURA"/>
    <s v="Kuala Kencana"/>
    <s v="Kuala Kencana"/>
    <s v="TEMBAGAPURA"/>
    <x v="19"/>
    <x v="6"/>
  </r>
  <r>
    <s v="TEMBAGAPURA"/>
    <s v="Area TTD"/>
    <s v="Luar Jabodetabek"/>
    <s v="Employee Relation"/>
    <s v="Maurits H. Mudumi"/>
    <n v="3543"/>
    <m/>
    <d v="1999-04-01T00:00:00"/>
    <d v="1999-04-01T00:00:00"/>
    <s v="24 Tahun"/>
    <x v="2"/>
    <x v="2"/>
    <s v="Male"/>
    <s v="MAURITS.H.MUDUMI@TRAKINDO.CO.ID"/>
    <s v="Fenny Wullur"/>
    <d v="1999-04-01T00:00:00"/>
    <b v="1"/>
    <s v="TEMBAGAPURA"/>
    <b v="1"/>
    <s v="Area TTD"/>
    <b v="1"/>
    <s v="Maurits H. Mudumi"/>
    <s v="10C0299JB"/>
    <s v="TEMBAGAPURA"/>
    <m/>
    <s v="OK"/>
    <m/>
    <m/>
    <m/>
    <m/>
    <m/>
    <s v="TEMBAGAPURA"/>
    <s v="TEMBAGAPURA"/>
    <s v="Area TTD"/>
    <s v="Area TTD"/>
    <s v="TEMBAGAPURA"/>
    <x v="8"/>
    <x v="6"/>
  </r>
  <r>
    <s v="NORTHERN KAL"/>
    <s v="Sangatta"/>
    <s v="Luar Jabodetabek"/>
    <s v="Event Planner"/>
    <s v="Luluk Sugiono"/>
    <n v="3547"/>
    <m/>
    <d v="1999-04-01T00:00:00"/>
    <d v="1999-04-01T00:00:00"/>
    <s v="24 Tahun"/>
    <x v="2"/>
    <x v="2"/>
    <s v="Male"/>
    <s v="LULUK.SUGIONO@TRAKINDO.CO.ID"/>
    <s v="Ade Chandra"/>
    <d v="1999-04-01T00:00:00"/>
    <b v="1"/>
    <s v="NORTHERN KAL"/>
    <b v="1"/>
    <s v="Sangatta"/>
    <b v="1"/>
    <s v="Luluk Sugiono"/>
    <s v="10G3860HG"/>
    <s v="NORTHERN KAL"/>
    <m/>
    <s v="OK"/>
    <m/>
    <m/>
    <m/>
    <m/>
    <m/>
    <s v="NORTHERN KAL"/>
    <s v="NORTHERN KAL"/>
    <s v="Sangatta"/>
    <s v="Sangatta"/>
    <s v="NKAL - BALIKPAPAN"/>
    <x v="2"/>
    <x v="2"/>
  </r>
  <r>
    <s v="JAVA"/>
    <s v="BSD"/>
    <s v="Jabodetabek"/>
    <s v="Service Direct"/>
    <s v="Sigit Gustomo"/>
    <n v="3553"/>
    <m/>
    <d v="1999-04-08T00:00:00"/>
    <d v="1999-04-08T00:00:00"/>
    <s v="24 Tahun"/>
    <x v="2"/>
    <x v="2"/>
    <s v="Male"/>
    <s v="SIGIT.GUSTOMO@TRAKINDO.CO.ID"/>
    <s v="Riana Dewi "/>
    <d v="1999-04-08T00:00:00"/>
    <b v="1"/>
    <s v="JAVA"/>
    <b v="1"/>
    <s v="BSD"/>
    <b v="1"/>
    <s v="Sigit Gustomo"/>
    <s v="10A1060HA"/>
    <s v="JAVA"/>
    <m/>
    <s v="OK"/>
    <m/>
    <m/>
    <m/>
    <m/>
    <m/>
    <s v="JAVA"/>
    <s v="JAVA"/>
    <s v="BSD"/>
    <s v="BSD"/>
    <s v="JAVA - BSD"/>
    <x v="22"/>
    <x v="10"/>
  </r>
  <r>
    <s v="HR"/>
    <s v="Head Office"/>
    <s v="Jabodetabek"/>
    <s v="Security"/>
    <s v="Jumadi Yanta"/>
    <n v="3563"/>
    <m/>
    <d v="1999-04-08T00:00:00"/>
    <d v="1999-04-08T00:00:00"/>
    <s v="24 Tahun"/>
    <x v="2"/>
    <x v="2"/>
    <s v="Male"/>
    <s v="J.JUMADIYANTA@TRAKINDO.CO.ID"/>
    <s v="Rani MR/Listi Bahati"/>
    <d v="1999-04-08T00:00:00"/>
    <b v="1"/>
    <s v="HR"/>
    <b v="1"/>
    <s v="Head Office"/>
    <b v="1"/>
    <s v="Jumadi Yanta"/>
    <s v="10Z0299JO"/>
    <s v="HR"/>
    <m/>
    <s v="OK"/>
    <m/>
    <m/>
    <m/>
    <m/>
    <m/>
    <s v="HR"/>
    <s v="HR"/>
    <s v="Head Office"/>
    <s v="Head Office"/>
    <s v="HEAD OFFICE"/>
    <x v="0"/>
    <x v="0"/>
  </r>
  <r>
    <s v="HR"/>
    <s v="Head Office"/>
    <s v="Jabodetabek"/>
    <s v="Security"/>
    <s v="Agus Wiharyanto"/>
    <n v="3564"/>
    <m/>
    <d v="1999-04-08T00:00:00"/>
    <d v="1999-04-08T00:00:00"/>
    <s v="24 Tahun"/>
    <x v="2"/>
    <x v="2"/>
    <s v="Male"/>
    <s v="AGUS.WIHARYANTO@TRAKINDO.CO.ID"/>
    <s v="Rani MR/Listi Bahati"/>
    <d v="1999-04-08T00:00:00"/>
    <b v="1"/>
    <s v="HR"/>
    <b v="1"/>
    <s v="Head Office"/>
    <b v="1"/>
    <s v="Agus Wiharyanto"/>
    <s v="10Z0299JO"/>
    <s v="HR"/>
    <m/>
    <s v="OK"/>
    <m/>
    <m/>
    <m/>
    <m/>
    <m/>
    <s v="HR"/>
    <s v="HR"/>
    <s v="Head Office"/>
    <s v="Head Office"/>
    <s v="HEAD OFFICE"/>
    <x v="0"/>
    <x v="0"/>
  </r>
  <r>
    <s v="MINING CS"/>
    <s v="Head Office"/>
    <s v="Jabodetabek"/>
    <s v="Mining Customer Support"/>
    <s v="Russell M Nolan"/>
    <n v="12418"/>
    <m/>
    <d v="1998-08-19T00:00:00"/>
    <d v="1998-08-19T00:00:00"/>
    <s v="24 Tahun"/>
    <x v="2"/>
    <x v="2"/>
    <s v="Male"/>
    <s v="RNOLAN@TRAKINDO.CO.ID"/>
    <s v="Rani MR/Listi Bahati"/>
    <d v="1998-08-19T00:00:00"/>
    <b v="1"/>
    <s v="MINING CS"/>
    <b v="1"/>
    <s v="Head Office"/>
    <b v="1"/>
    <s v="Russell M Nolan"/>
    <s v="10Z0230HL"/>
    <s v="MINING CS"/>
    <m/>
    <s v="OK"/>
    <m/>
    <m/>
    <m/>
    <m/>
    <m/>
    <s v="MINING CS"/>
    <s v="MINING CS"/>
    <s v="Head Office"/>
    <s v="Head Office"/>
    <s v="HEAD OFFICE"/>
    <x v="0"/>
    <x v="0"/>
  </r>
  <r>
    <s v="NORTHERN KAL"/>
    <s v="Samarinda"/>
    <s v="Luar Jabodetabek"/>
    <s v="Service Workshop"/>
    <s v="Hery Nataliansyah"/>
    <n v="2607"/>
    <m/>
    <d v="1990-06-01T00:00:00"/>
    <d v="1990-06-01T00:00:00"/>
    <s v="32 Tahun"/>
    <x v="3"/>
    <x v="3"/>
    <s v="Male"/>
    <s v="HERY.NATALIANSYAH@TRAKINDO.CO.ID"/>
    <s v="Marhamah Ernawati"/>
    <d v="1990-06-01T00:00:00"/>
    <b v="1"/>
    <s v="NORTHERN KAL"/>
    <b v="1"/>
    <s v="Samarinda"/>
    <b v="1"/>
    <s v="Hery Nataliansyah"/>
    <s v="10G3260HG"/>
    <s v="NORTHERN KAL"/>
    <m/>
    <s v="OK"/>
    <m/>
    <m/>
    <n v="5000000"/>
    <n v="550000"/>
    <n v="5550000"/>
    <s v="NORTHERN KAL"/>
    <s v="NORTHERN KAL"/>
    <s v="Samarinda"/>
    <s v="Samarinda"/>
    <s v="NKAL - BALIKPAPAN"/>
    <x v="28"/>
    <x v="3"/>
  </r>
  <r>
    <s v="JAVA"/>
    <s v="BSD"/>
    <s v="Jabodetabek"/>
    <s v="Account Payable"/>
    <s v="Jafriany Syahputri"/>
    <n v="2610"/>
    <m/>
    <d v="1990-06-01T00:00:00"/>
    <d v="1990-06-01T00:00:00"/>
    <s v="32 Tahun"/>
    <x v="3"/>
    <x v="3"/>
    <s v="Female"/>
    <s v="JSYAHPUTRI@TRAKINDO.CO.ID"/>
    <s v="Riana Dewi "/>
    <d v="1990-06-01T00:00:00"/>
    <b v="1"/>
    <s v="JAVA"/>
    <b v="1"/>
    <s v="BSD"/>
    <b v="1"/>
    <s v="Jafriany Syahputri"/>
    <s v="10A1099KB"/>
    <s v="JAVA"/>
    <m/>
    <s v="OK"/>
    <m/>
    <m/>
    <n v="5000000"/>
    <n v="550000"/>
    <n v="5550000"/>
    <s v="JAVA"/>
    <s v="JAVA"/>
    <s v="BSD"/>
    <s v="BSD"/>
    <s v="JAVA - BSD"/>
    <x v="22"/>
    <x v="10"/>
  </r>
  <r>
    <s v="NORTHERN KAL"/>
    <s v="Area North Kal"/>
    <s v="Luar Jabodetabek"/>
    <s v="Balikpapan Region"/>
    <s v="Iwan Hari Sulistiono"/>
    <n v="2622"/>
    <m/>
    <d v="1990-07-04T00:00:00"/>
    <d v="1990-07-04T00:00:00"/>
    <s v="32 Tahun"/>
    <x v="3"/>
    <x v="3"/>
    <s v="Male"/>
    <s v="ISULISTIO@TRAKINDO.CO.ID"/>
    <s v="Lenita Octavi Pasaribu"/>
    <d v="1990-07-04T00:00:00"/>
    <b v="1"/>
    <s v="NORTHERN KAL"/>
    <b v="1"/>
    <s v="Area North Kal"/>
    <b v="1"/>
    <s v="Iwan Hari Sulistiono"/>
    <s v="10G0299JA"/>
    <s v="NORTHERN KAL"/>
    <m/>
    <s v="OK"/>
    <m/>
    <m/>
    <n v="5000000"/>
    <n v="550000"/>
    <n v="5550000"/>
    <s v="NORTHERN KAL"/>
    <s v="NORTHERN KAL"/>
    <s v="Area North Kal"/>
    <s v="Area North Kal"/>
    <s v="NKAL - BALIKPAPAN"/>
    <x v="78"/>
    <x v="1"/>
  </r>
  <r>
    <s v="SOUTHERN KAL"/>
    <s v="SCC Banjarmasin"/>
    <s v="Luar Jabodetabek"/>
    <s v="Condition Monitoring"/>
    <s v="Sugito"/>
    <n v="2634"/>
    <m/>
    <d v="1990-08-01T00:00:00"/>
    <d v="1990-08-01T00:00:00"/>
    <s v="32 Tahun"/>
    <x v="3"/>
    <x v="3"/>
    <s v="Male"/>
    <s v="SUGITO@TRAKINDO.CO.ID"/>
    <s v="Elisdayani"/>
    <d v="1990-08-01T00:00:00"/>
    <b v="1"/>
    <s v="SOUTHERN KAL"/>
    <b v="1"/>
    <s v="SCC Banjarmasin"/>
    <b v="1"/>
    <s v="Sugito"/>
    <s v="10D0930BM"/>
    <s v="SOUTHERN KAL"/>
    <m/>
    <s v="OK"/>
    <m/>
    <m/>
    <n v="5000000"/>
    <n v="550000"/>
    <n v="5550000"/>
    <s v="SOUTHERN KAL"/>
    <s v="SOUTHERN KAL"/>
    <s v="SCC Banjarmasin"/>
    <s v="SCC Banjarmasin"/>
    <s v="SKAL - BANJARMASIN"/>
    <x v="34"/>
    <x v="9"/>
  </r>
  <r>
    <s v="EAST INDONESIA"/>
    <s v="Soroako"/>
    <s v="Luar Jabodetabek"/>
    <s v="Service Workshop"/>
    <s v="Muhammad Asrin"/>
    <n v="2652"/>
    <m/>
    <d v="1990-09-24T00:00:00"/>
    <d v="1990-09-24T00:00:00"/>
    <s v="32 Tahun"/>
    <x v="3"/>
    <x v="3"/>
    <s v="Male"/>
    <s v="MUH.ASRIN@TRAKINDO.CO.ID"/>
    <s v="Alfrida T.Rante"/>
    <d v="1990-09-24T00:00:00"/>
    <b v="1"/>
    <s v="EAST INDONESIA"/>
    <b v="1"/>
    <s v="Soroako"/>
    <b v="1"/>
    <s v="Muhammad Asrin"/>
    <s v="10B4860HG"/>
    <s v="EAST INDONESIA"/>
    <m/>
    <s v="OK"/>
    <m/>
    <m/>
    <n v="5000000"/>
    <n v="550000"/>
    <n v="5550000"/>
    <s v="EAST INDONESIA"/>
    <s v="EAST INDONESIA"/>
    <s v="Soroako"/>
    <s v="Soroako"/>
    <s v="EAST INDONESIA"/>
    <x v="32"/>
    <x v="13"/>
  </r>
  <r>
    <s v="SOUTHERN KAL"/>
    <s v="Batu Kajang"/>
    <s v="Luar Jabodetabek"/>
    <s v="Batu Kajang Site"/>
    <s v="Hadi Lestari"/>
    <n v="2658"/>
    <m/>
    <d v="1990-10-15T00:00:00"/>
    <d v="1990-10-15T00:00:00"/>
    <s v="32 Tahun"/>
    <x v="3"/>
    <x v="3"/>
    <s v="Male"/>
    <s v="HLESTARI@TRAKINDO.CO.ID"/>
    <s v="Irny Syahrida Puteri"/>
    <d v="1990-10-15T00:00:00"/>
    <b v="1"/>
    <s v="SOUTHERN KAL"/>
    <b v="1"/>
    <s v="Batu Kajang"/>
    <b v="1"/>
    <s v="Hadi Lestari"/>
    <s v="10H6499JA"/>
    <s v="SOUTHERN KAL"/>
    <m/>
    <s v="OK"/>
    <m/>
    <m/>
    <n v="5000000"/>
    <n v="550000"/>
    <n v="5550000"/>
    <s v="SOUTHERN KAL"/>
    <s v="SOUTHERN KAL"/>
    <s v="Batu Kajang"/>
    <s v="Batu Kajang"/>
    <s v="SKAL - BANJARMASIN"/>
    <x v="35"/>
    <x v="14"/>
  </r>
  <r>
    <s v="MINING CS"/>
    <s v="EMP"/>
    <s v="Luar Jabodetabek"/>
    <s v="Service Field"/>
    <s v="Muhamad Said Hambali"/>
    <n v="2660"/>
    <m/>
    <d v="1990-10-04T00:00:00"/>
    <d v="1990-10-04T00:00:00"/>
    <s v="32 Tahun"/>
    <x v="3"/>
    <x v="3"/>
    <s v="Male"/>
    <s v="MUHAMAD.HAMBALI@TRAKINDO.CO.ID"/>
    <s v="Heni M"/>
    <d v="1990-10-04T00:00:00"/>
    <b v="1"/>
    <s v="MINING CS"/>
    <b v="1"/>
    <s v="EMP"/>
    <b v="1"/>
    <s v="Muhamad Said Hambali"/>
    <s v="10G8560HG"/>
    <s v="MINING CS"/>
    <m/>
    <s v="OK"/>
    <m/>
    <m/>
    <n v="5000000"/>
    <n v="550000"/>
    <n v="5550000"/>
    <s v="MINING CS"/>
    <s v="MINING CS"/>
    <s v="EMP"/>
    <s v="EMP"/>
    <s v="EMP - BALIKPAPAN"/>
    <x v="11"/>
    <x v="5"/>
  </r>
  <r>
    <s v="SUMATERA"/>
    <s v="Medan"/>
    <s v="Luar Jabodetabek"/>
    <s v="Service"/>
    <s v="Jhonny Rezky"/>
    <n v="2666"/>
    <m/>
    <d v="1990-11-01T00:00:00"/>
    <d v="1990-11-01T00:00:00"/>
    <s v="32 Tahun"/>
    <x v="3"/>
    <x v="3"/>
    <s v="Male"/>
    <s v="JHONNY.REZKY@TRAKINDO.CO.ID"/>
    <s v="Suyanti "/>
    <d v="1990-11-01T00:00:00"/>
    <b v="1"/>
    <s v="SUMATERA"/>
    <b v="1"/>
    <s v="Medan"/>
    <b v="1"/>
    <s v="Jhonny Rezky"/>
    <s v="10F2160HG"/>
    <s v="SUMATERA"/>
    <m/>
    <s v="OK"/>
    <m/>
    <m/>
    <n v="5000000"/>
    <n v="550000"/>
    <n v="5550000"/>
    <s v="SUMATERA"/>
    <s v="SUMATERA"/>
    <s v="Medan"/>
    <s v="Medan"/>
    <s v="SUMATERA - PEKANBARU"/>
    <x v="58"/>
    <x v="16"/>
  </r>
  <r>
    <s v="NORTHERN KAL"/>
    <s v="Balikpapan"/>
    <s v="Luar Jabodetabek"/>
    <s v="Service Workshop"/>
    <s v="Imam Sudrajat"/>
    <n v="2673"/>
    <m/>
    <d v="1990-11-20T00:00:00"/>
    <d v="1990-11-20T00:00:00"/>
    <s v="32 Tahun"/>
    <x v="3"/>
    <x v="3"/>
    <s v="Male"/>
    <s v="IMAM.SUDRAJAT@TRAKINDO.CO.ID"/>
    <s v="Istiqamah"/>
    <d v="1990-11-20T00:00:00"/>
    <b v="1"/>
    <s v="NORTHERN KAL"/>
    <b v="1"/>
    <s v="Balikpapan"/>
    <b v="1"/>
    <s v="Imam Sudrajat"/>
    <s v="10G0560HG"/>
    <s v="NORTHERN KAL"/>
    <m/>
    <s v="OK"/>
    <m/>
    <m/>
    <n v="5000000"/>
    <n v="550000"/>
    <n v="5550000"/>
    <s v="NORTHERN KAL"/>
    <s v="NORTHERN KAL"/>
    <s v="Samarinda Site"/>
    <s v="Samarinda Site"/>
    <s v="NKAL - BALIKPAPAN"/>
    <x v="5"/>
    <x v="3"/>
  </r>
  <r>
    <s v="JAVA"/>
    <s v="BSD"/>
    <s v="Jabodetabek"/>
    <s v="General Affair"/>
    <s v="Edwin Rahayu Astuti"/>
    <n v="2682"/>
    <m/>
    <d v="1990-12-17T00:00:00"/>
    <d v="1990-12-17T00:00:00"/>
    <s v="32 Tahun"/>
    <x v="3"/>
    <x v="3"/>
    <s v="Female"/>
    <s v="EASTUTI@TRAKINDO.CO.ID"/>
    <s v="Riana Dewi "/>
    <d v="1990-12-17T00:00:00"/>
    <b v="1"/>
    <s v="JAVA"/>
    <b v="1"/>
    <s v="BSD"/>
    <b v="1"/>
    <s v="Edwin Rahayu Astuti"/>
    <s v="10A1099JO"/>
    <s v="JAVA"/>
    <m/>
    <s v="OK"/>
    <m/>
    <m/>
    <n v="5000000"/>
    <n v="550000"/>
    <n v="5550000"/>
    <s v="JAVA"/>
    <s v="JAVA"/>
    <s v="BSD"/>
    <s v="BSD"/>
    <s v="JAVA - BSD"/>
    <x v="22"/>
    <x v="10"/>
  </r>
  <r>
    <s v="NORTHERN KAL"/>
    <s v="Sangatta"/>
    <s v="Luar Jabodetabek"/>
    <s v="Parts Operation"/>
    <s v="Kasmin Noor Saleh"/>
    <n v="2700"/>
    <m/>
    <d v="1991-02-23T00:00:00"/>
    <d v="1991-02-23T00:00:00"/>
    <s v="32 Tahun"/>
    <x v="3"/>
    <x v="3"/>
    <s v="Male"/>
    <s v="KNOORSALEH@TRAKINDO.CO.ID"/>
    <s v="Ade Chandra"/>
    <d v="1991-02-23T00:00:00"/>
    <b v="1"/>
    <s v="NORTHERN KAL"/>
    <b v="1"/>
    <s v="Sangatta"/>
    <b v="1"/>
    <s v="Kasmin Noor Saleh"/>
    <s v="10G3830HY"/>
    <s v="NORTHERN KAL"/>
    <m/>
    <s v="OK"/>
    <m/>
    <m/>
    <n v="5000000"/>
    <n v="550000"/>
    <n v="5550000"/>
    <s v="NORTHERN KAL"/>
    <s v="NORTHERN KAL"/>
    <s v="Sangatta"/>
    <s v="Sangatta"/>
    <s v="NKAL - BALIKPAPAN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35D6DB-3D0F-4DF1-A002-24C4DFC83180}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22" firstHeaderRow="1" firstDataRow="2" firstDataCol="1"/>
  <pivotFields count="38">
    <pivotField showAll="0"/>
    <pivotField showAll="0"/>
    <pivotField showAll="0"/>
    <pivotField showAll="0"/>
    <pivotField dataField="1" showAll="0"/>
    <pivotField showAll="0"/>
    <pivotField showAll="0"/>
    <pivotField numFmtId="166" showAll="0"/>
    <pivotField numFmtId="166" showAll="0"/>
    <pivotField showAll="0"/>
    <pivotField showAll="0">
      <items count="5">
        <item x="3"/>
        <item x="1"/>
        <item x="0"/>
        <item x="2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80">
        <item x="14"/>
        <item x="77"/>
        <item x="78"/>
        <item x="17"/>
        <item x="72"/>
        <item x="8"/>
        <item x="1"/>
        <item x="66"/>
        <item x="52"/>
        <item x="36"/>
        <item x="30"/>
        <item x="45"/>
        <item x="6"/>
        <item x="35"/>
        <item x="57"/>
        <item x="39"/>
        <item x="9"/>
        <item x="55"/>
        <item x="69"/>
        <item x="22"/>
        <item x="42"/>
        <item x="70"/>
        <item x="68"/>
        <item x="47"/>
        <item x="29"/>
        <item x="7"/>
        <item x="18"/>
        <item x="20"/>
        <item x="61"/>
        <item x="11"/>
        <item x="10"/>
        <item x="0"/>
        <item x="16"/>
        <item x="50"/>
        <item x="19"/>
        <item x="38"/>
        <item x="3"/>
        <item x="75"/>
        <item x="26"/>
        <item x="40"/>
        <item x="58"/>
        <item x="67"/>
        <item x="33"/>
        <item x="46"/>
        <item x="76"/>
        <item x="71"/>
        <item x="65"/>
        <item x="13"/>
        <item x="64"/>
        <item x="73"/>
        <item x="60"/>
        <item x="43"/>
        <item x="63"/>
        <item x="31"/>
        <item x="21"/>
        <item x="24"/>
        <item x="28"/>
        <item x="5"/>
        <item x="2"/>
        <item x="41"/>
        <item x="34"/>
        <item x="49"/>
        <item x="51"/>
        <item x="62"/>
        <item x="27"/>
        <item x="59"/>
        <item x="32"/>
        <item x="44"/>
        <item x="23"/>
        <item x="15"/>
        <item x="37"/>
        <item x="25"/>
        <item x="4"/>
        <item x="53"/>
        <item x="12"/>
        <item x="48"/>
        <item x="56"/>
        <item x="54"/>
        <item x="74"/>
        <item t="default"/>
      </items>
    </pivotField>
    <pivotField axis="axisRow" showAll="0">
      <items count="18">
        <item x="4"/>
        <item x="8"/>
        <item x="13"/>
        <item x="7"/>
        <item x="1"/>
        <item x="3"/>
        <item x="2"/>
        <item x="5"/>
        <item x="9"/>
        <item x="14"/>
        <item x="16"/>
        <item x="11"/>
        <item x="12"/>
        <item x="6"/>
        <item x="10"/>
        <item x="0"/>
        <item x="15"/>
        <item t="default"/>
      </items>
    </pivotField>
  </pivotFields>
  <rowFields count="1">
    <field x="37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11"/>
  </colFields>
  <colItems count="5">
    <i>
      <x/>
    </i>
    <i>
      <x v="1"/>
    </i>
    <i>
      <x v="2"/>
    </i>
    <i>
      <x v="3"/>
    </i>
    <i t="grand">
      <x/>
    </i>
  </colItems>
  <dataFields count="1">
    <dataField name="Count of Complete Name" fld="4" subtotal="count" baseField="0" baseItem="0"/>
  </dataFields>
  <formats count="5">
    <format dxfId="10">
      <pivotArea outline="0" collapsedLevelsAreSubtotals="1" fieldPosition="0">
        <references count="1">
          <reference field="11" count="0" selected="0"/>
        </references>
      </pivotArea>
    </format>
    <format dxfId="9">
      <pivotArea field="11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fieldPosition="0">
        <references count="1">
          <reference field="11" count="0"/>
        </references>
      </pivotArea>
    </format>
    <format dxfId="6">
      <pivotArea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4CBD4-2882-425E-AF46-961A9E160A8E}">
  <dimension ref="A3:F101"/>
  <sheetViews>
    <sheetView workbookViewId="0">
      <selection activeCell="A8" sqref="A8"/>
    </sheetView>
  </sheetViews>
  <sheetFormatPr defaultRowHeight="15" x14ac:dyDescent="0.25"/>
  <cols>
    <col min="1" max="1" width="25" bestFit="1" customWidth="1"/>
    <col min="2" max="2" width="19.85546875" style="2" bestFit="1" customWidth="1"/>
    <col min="3" max="3" width="8.5703125" style="2" bestFit="1" customWidth="1"/>
    <col min="4" max="4" width="20.85546875" style="2" bestFit="1" customWidth="1"/>
    <col min="5" max="5" width="19.42578125" style="2" bestFit="1" customWidth="1"/>
    <col min="6" max="6" width="11.28515625" style="2" bestFit="1" customWidth="1"/>
  </cols>
  <sheetData>
    <row r="3" spans="1:6" x14ac:dyDescent="0.25">
      <c r="A3" s="85" t="s">
        <v>1499</v>
      </c>
      <c r="B3" s="86" t="s">
        <v>1498</v>
      </c>
    </row>
    <row r="4" spans="1:6" x14ac:dyDescent="0.25">
      <c r="A4" s="85" t="s">
        <v>1497</v>
      </c>
      <c r="B4" s="2" t="s">
        <v>16</v>
      </c>
      <c r="C4" s="2" t="s">
        <v>17</v>
      </c>
      <c r="D4" s="2" t="s">
        <v>18</v>
      </c>
      <c r="E4" s="2" t="s">
        <v>19</v>
      </c>
      <c r="F4" t="s">
        <v>20</v>
      </c>
    </row>
    <row r="5" spans="1:6" x14ac:dyDescent="0.25">
      <c r="A5" s="71" t="s">
        <v>1</v>
      </c>
      <c r="B5" s="92">
        <v>8</v>
      </c>
      <c r="C5" s="92">
        <v>29</v>
      </c>
      <c r="D5" s="92">
        <v>3</v>
      </c>
      <c r="E5" s="92"/>
      <c r="F5" s="92">
        <v>40</v>
      </c>
    </row>
    <row r="6" spans="1:6" x14ac:dyDescent="0.25">
      <c r="A6" s="71" t="s">
        <v>2</v>
      </c>
      <c r="B6" s="92">
        <v>3</v>
      </c>
      <c r="C6" s="92">
        <v>21</v>
      </c>
      <c r="D6" s="92">
        <v>2</v>
      </c>
      <c r="E6" s="92"/>
      <c r="F6" s="92">
        <v>26</v>
      </c>
    </row>
    <row r="7" spans="1:6" x14ac:dyDescent="0.25">
      <c r="A7" s="71" t="s">
        <v>3</v>
      </c>
      <c r="B7" s="92"/>
      <c r="C7" s="92">
        <v>5</v>
      </c>
      <c r="D7" s="92">
        <v>1</v>
      </c>
      <c r="E7" s="92">
        <v>1</v>
      </c>
      <c r="F7" s="92">
        <v>7</v>
      </c>
    </row>
    <row r="8" spans="1:6" x14ac:dyDescent="0.25">
      <c r="A8" s="71" t="s">
        <v>4</v>
      </c>
      <c r="B8" s="92">
        <v>2</v>
      </c>
      <c r="C8" s="92">
        <v>17</v>
      </c>
      <c r="D8" s="92">
        <v>2</v>
      </c>
      <c r="E8" s="92"/>
      <c r="F8" s="92">
        <v>21</v>
      </c>
    </row>
    <row r="9" spans="1:6" x14ac:dyDescent="0.25">
      <c r="A9" s="71" t="s">
        <v>5</v>
      </c>
      <c r="B9" s="92">
        <v>7</v>
      </c>
      <c r="C9" s="92">
        <v>20</v>
      </c>
      <c r="D9" s="92"/>
      <c r="E9" s="92">
        <v>1</v>
      </c>
      <c r="F9" s="92">
        <v>28</v>
      </c>
    </row>
    <row r="10" spans="1:6" x14ac:dyDescent="0.25">
      <c r="A10" s="71" t="s">
        <v>6</v>
      </c>
      <c r="B10" s="92">
        <v>1</v>
      </c>
      <c r="C10" s="92">
        <v>15</v>
      </c>
      <c r="D10" s="92"/>
      <c r="E10" s="92">
        <v>2</v>
      </c>
      <c r="F10" s="92">
        <v>18</v>
      </c>
    </row>
    <row r="11" spans="1:6" x14ac:dyDescent="0.25">
      <c r="A11" s="71" t="s">
        <v>7</v>
      </c>
      <c r="B11" s="92">
        <v>11</v>
      </c>
      <c r="C11" s="92">
        <v>8</v>
      </c>
      <c r="D11" s="92">
        <v>2</v>
      </c>
      <c r="E11" s="92">
        <v>1</v>
      </c>
      <c r="F11" s="92">
        <v>22</v>
      </c>
    </row>
    <row r="12" spans="1:6" x14ac:dyDescent="0.25">
      <c r="A12" s="71" t="s">
        <v>8</v>
      </c>
      <c r="B12" s="92">
        <v>14</v>
      </c>
      <c r="C12" s="92">
        <v>14</v>
      </c>
      <c r="D12" s="92">
        <v>1</v>
      </c>
      <c r="E12" s="92">
        <v>1</v>
      </c>
      <c r="F12" s="92">
        <v>30</v>
      </c>
    </row>
    <row r="13" spans="1:6" x14ac:dyDescent="0.25">
      <c r="A13" s="71" t="s">
        <v>9</v>
      </c>
      <c r="B13" s="92">
        <v>3</v>
      </c>
      <c r="C13" s="92">
        <v>29</v>
      </c>
      <c r="D13" s="92">
        <v>1</v>
      </c>
      <c r="E13" s="92">
        <v>1</v>
      </c>
      <c r="F13" s="92">
        <v>34</v>
      </c>
    </row>
    <row r="14" spans="1:6" x14ac:dyDescent="0.25">
      <c r="A14" s="71" t="s">
        <v>10</v>
      </c>
      <c r="B14" s="92"/>
      <c r="C14" s="92">
        <v>4</v>
      </c>
      <c r="D14" s="92"/>
      <c r="E14" s="92">
        <v>1</v>
      </c>
      <c r="F14" s="92">
        <v>5</v>
      </c>
    </row>
    <row r="15" spans="1:6" x14ac:dyDescent="0.25">
      <c r="A15" s="71" t="s">
        <v>11</v>
      </c>
      <c r="B15" s="92"/>
      <c r="C15" s="92">
        <v>1</v>
      </c>
      <c r="D15" s="92"/>
      <c r="E15" s="92">
        <v>1</v>
      </c>
      <c r="F15" s="92">
        <v>2</v>
      </c>
    </row>
    <row r="16" spans="1:6" x14ac:dyDescent="0.25">
      <c r="A16" s="71" t="s">
        <v>12</v>
      </c>
      <c r="B16" s="92">
        <v>1</v>
      </c>
      <c r="C16" s="92">
        <v>6</v>
      </c>
      <c r="D16" s="92"/>
      <c r="E16" s="92"/>
      <c r="F16" s="92">
        <v>7</v>
      </c>
    </row>
    <row r="17" spans="1:6" x14ac:dyDescent="0.25">
      <c r="A17" s="71" t="s">
        <v>13</v>
      </c>
      <c r="B17" s="92"/>
      <c r="C17" s="92">
        <v>16</v>
      </c>
      <c r="D17" s="92"/>
      <c r="E17" s="92"/>
      <c r="F17" s="92">
        <v>16</v>
      </c>
    </row>
    <row r="18" spans="1:6" x14ac:dyDescent="0.25">
      <c r="A18" s="71" t="s">
        <v>14</v>
      </c>
      <c r="B18" s="92">
        <v>12</v>
      </c>
      <c r="C18" s="92">
        <v>53</v>
      </c>
      <c r="D18" s="92">
        <v>7</v>
      </c>
      <c r="E18" s="92"/>
      <c r="F18" s="92">
        <v>72</v>
      </c>
    </row>
    <row r="19" spans="1:6" x14ac:dyDescent="0.25">
      <c r="A19" s="71" t="s">
        <v>21</v>
      </c>
      <c r="B19" s="92">
        <v>2</v>
      </c>
      <c r="C19" s="92">
        <v>22</v>
      </c>
      <c r="D19" s="92">
        <v>1</v>
      </c>
      <c r="E19" s="92">
        <v>2</v>
      </c>
      <c r="F19" s="92">
        <v>27</v>
      </c>
    </row>
    <row r="20" spans="1:6" x14ac:dyDescent="0.25">
      <c r="A20" s="71" t="s">
        <v>22</v>
      </c>
      <c r="B20" s="92">
        <v>5</v>
      </c>
      <c r="C20" s="92">
        <v>34</v>
      </c>
      <c r="D20" s="92">
        <v>5</v>
      </c>
      <c r="E20" s="92"/>
      <c r="F20" s="92">
        <v>44</v>
      </c>
    </row>
    <row r="21" spans="1:6" x14ac:dyDescent="0.25">
      <c r="A21" s="71" t="s">
        <v>23</v>
      </c>
      <c r="B21" s="92"/>
      <c r="C21" s="92">
        <v>3</v>
      </c>
      <c r="D21" s="92"/>
      <c r="E21" s="92"/>
      <c r="F21" s="92">
        <v>3</v>
      </c>
    </row>
    <row r="22" spans="1:6" x14ac:dyDescent="0.25">
      <c r="A22" s="71" t="s">
        <v>20</v>
      </c>
      <c r="B22" s="92">
        <v>69</v>
      </c>
      <c r="C22" s="92">
        <v>297</v>
      </c>
      <c r="D22" s="92">
        <v>25</v>
      </c>
      <c r="E22" s="92">
        <v>11</v>
      </c>
      <c r="F22" s="92">
        <v>402</v>
      </c>
    </row>
    <row r="23" spans="1:6" x14ac:dyDescent="0.25">
      <c r="B23"/>
      <c r="C23"/>
      <c r="D23"/>
      <c r="E23"/>
      <c r="F23"/>
    </row>
    <row r="24" spans="1:6" x14ac:dyDescent="0.25">
      <c r="B24"/>
      <c r="C24"/>
      <c r="D24"/>
      <c r="E24"/>
      <c r="F24"/>
    </row>
    <row r="25" spans="1:6" x14ac:dyDescent="0.25">
      <c r="B25"/>
      <c r="C25"/>
      <c r="D25"/>
      <c r="E25"/>
      <c r="F25"/>
    </row>
    <row r="26" spans="1:6" x14ac:dyDescent="0.25">
      <c r="B26"/>
      <c r="C26"/>
      <c r="D26"/>
      <c r="E26"/>
      <c r="F26"/>
    </row>
    <row r="27" spans="1:6" x14ac:dyDescent="0.25">
      <c r="B27"/>
      <c r="C27"/>
      <c r="D27"/>
      <c r="E27"/>
      <c r="F27"/>
    </row>
    <row r="28" spans="1:6" x14ac:dyDescent="0.25">
      <c r="B28"/>
      <c r="C28"/>
      <c r="D28"/>
      <c r="E28"/>
      <c r="F28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312E-03FD-43F5-99E8-7A9EE09CC5A8}">
  <dimension ref="A1:WWV414"/>
  <sheetViews>
    <sheetView showGridLines="0" tabSelected="1" view="pageBreakPreview" topLeftCell="I3" zoomScale="82" zoomScaleNormal="100" zoomScaleSheetLayoutView="82" workbookViewId="0">
      <selection activeCell="AV7" sqref="AV7"/>
    </sheetView>
  </sheetViews>
  <sheetFormatPr defaultRowHeight="14.25" customHeight="1" x14ac:dyDescent="0.2"/>
  <cols>
    <col min="1" max="1" width="3.85546875" style="6" customWidth="1"/>
    <col min="2" max="2" width="3.140625" style="7" hidden="1" customWidth="1"/>
    <col min="3" max="3" width="18.5703125" style="7" hidden="1" customWidth="1"/>
    <col min="4" max="4" width="21.85546875" style="7" hidden="1" customWidth="1"/>
    <col min="5" max="5" width="13.28515625" style="7" customWidth="1"/>
    <col min="6" max="6" width="22.5703125" style="6" bestFit="1" customWidth="1"/>
    <col min="7" max="7" width="14.5703125" style="7" customWidth="1"/>
    <col min="8" max="8" width="17.42578125" style="7" customWidth="1"/>
    <col min="9" max="9" width="19.140625" style="7" customWidth="1"/>
    <col min="10" max="10" width="8.5703125" style="7" customWidth="1"/>
    <col min="11" max="11" width="12.140625" style="7" hidden="1" customWidth="1"/>
    <col min="12" max="12" width="13.7109375" style="6" customWidth="1"/>
    <col min="13" max="13" width="12.42578125" style="6" customWidth="1"/>
    <col min="14" max="14" width="11.140625" style="7" customWidth="1"/>
    <col min="15" max="15" width="11.42578125" style="7" customWidth="1"/>
    <col min="16" max="16" width="17.5703125" style="6" bestFit="1" customWidth="1"/>
    <col min="17" max="17" width="8.28515625" style="6" customWidth="1"/>
    <col min="18" max="18" width="20.28515625" style="6" customWidth="1"/>
    <col min="19" max="19" width="16.28515625" style="7" customWidth="1"/>
    <col min="20" max="20" width="17.5703125" style="7" hidden="1" customWidth="1"/>
    <col min="21" max="23" width="9.140625" style="7" hidden="1" customWidth="1"/>
    <col min="24" max="24" width="13.140625" style="7" hidden="1" customWidth="1"/>
    <col min="25" max="25" width="9.140625" style="7" hidden="1" customWidth="1"/>
    <col min="26" max="26" width="18" style="7" hidden="1" customWidth="1"/>
    <col min="27" max="27" width="18.7109375" style="6" hidden="1" customWidth="1"/>
    <col min="28" max="28" width="15" style="7" hidden="1" customWidth="1"/>
    <col min="29" max="29" width="9.140625" style="7" hidden="1" customWidth="1"/>
    <col min="30" max="30" width="20.140625" style="7" hidden="1" customWidth="1"/>
    <col min="31" max="31" width="13.85546875" style="7" hidden="1" customWidth="1"/>
    <col min="32" max="32" width="12.7109375" style="7" hidden="1" customWidth="1"/>
    <col min="33" max="33" width="11.28515625" style="7" hidden="1" customWidth="1"/>
    <col min="34" max="34" width="12.28515625" style="7" hidden="1" customWidth="1"/>
    <col min="35" max="35" width="14.7109375" style="7" hidden="1" customWidth="1"/>
    <col min="36" max="36" width="17.5703125" style="7" hidden="1" customWidth="1"/>
    <col min="37" max="37" width="18.7109375" style="7" hidden="1" customWidth="1"/>
    <col min="38" max="39" width="15.7109375" style="7" hidden="1" customWidth="1"/>
    <col min="40" max="40" width="25.7109375" style="7" hidden="1" customWidth="1"/>
    <col min="41" max="41" width="20.7109375" style="8" customWidth="1"/>
    <col min="42" max="42" width="25.28515625" style="7" customWidth="1"/>
    <col min="43" max="43" width="37.7109375" style="7" hidden="1" customWidth="1"/>
    <col min="44" max="44" width="14.140625" style="7" hidden="1" customWidth="1"/>
    <col min="45" max="256" width="9.140625" style="7"/>
    <col min="257" max="257" width="3.85546875" style="7" customWidth="1"/>
    <col min="258" max="260" width="0" style="7" hidden="1" customWidth="1"/>
    <col min="261" max="261" width="13.28515625" style="7" customWidth="1"/>
    <col min="262" max="262" width="13.85546875" style="7" customWidth="1"/>
    <col min="263" max="263" width="14.5703125" style="7" customWidth="1"/>
    <col min="264" max="264" width="17.42578125" style="7" customWidth="1"/>
    <col min="265" max="265" width="19.140625" style="7" customWidth="1"/>
    <col min="266" max="266" width="9.42578125" style="7" customWidth="1"/>
    <col min="267" max="267" width="1" style="7" customWidth="1"/>
    <col min="268" max="268" width="16.85546875" style="7" bestFit="1" customWidth="1"/>
    <col min="269" max="269" width="17.5703125" style="7" bestFit="1" customWidth="1"/>
    <col min="270" max="270" width="11.140625" style="7" customWidth="1"/>
    <col min="271" max="271" width="11.42578125" style="7" customWidth="1"/>
    <col min="272" max="272" width="15.85546875" style="7" customWidth="1"/>
    <col min="273" max="273" width="8.28515625" style="7" customWidth="1"/>
    <col min="274" max="274" width="20.28515625" style="7" customWidth="1"/>
    <col min="275" max="275" width="16.28515625" style="7" customWidth="1"/>
    <col min="276" max="276" width="17.5703125" style="7" customWidth="1"/>
    <col min="277" max="279" width="9.140625" style="7"/>
    <col min="280" max="280" width="13.140625" style="7" customWidth="1"/>
    <col min="281" max="281" width="9.140625" style="7"/>
    <col min="282" max="282" width="18" style="7" customWidth="1"/>
    <col min="283" max="283" width="18.7109375" style="7" customWidth="1"/>
    <col min="284" max="286" width="0" style="7" hidden="1" customWidth="1"/>
    <col min="287" max="287" width="13.85546875" style="7" customWidth="1"/>
    <col min="288" max="288" width="12.7109375" style="7" bestFit="1" customWidth="1"/>
    <col min="289" max="289" width="11.28515625" style="7" customWidth="1"/>
    <col min="290" max="290" width="12.28515625" style="7" customWidth="1"/>
    <col min="291" max="291" width="14.7109375" style="7" customWidth="1"/>
    <col min="292" max="296" width="0" style="7" hidden="1" customWidth="1"/>
    <col min="297" max="297" width="20.7109375" style="7" customWidth="1"/>
    <col min="298" max="298" width="30.42578125" style="7" customWidth="1"/>
    <col min="299" max="512" width="9.140625" style="7"/>
    <col min="513" max="513" width="3.85546875" style="7" customWidth="1"/>
    <col min="514" max="516" width="0" style="7" hidden="1" customWidth="1"/>
    <col min="517" max="517" width="13.28515625" style="7" customWidth="1"/>
    <col min="518" max="518" width="13.85546875" style="7" customWidth="1"/>
    <col min="519" max="519" width="14.5703125" style="7" customWidth="1"/>
    <col min="520" max="520" width="17.42578125" style="7" customWidth="1"/>
    <col min="521" max="521" width="19.140625" style="7" customWidth="1"/>
    <col min="522" max="522" width="9.42578125" style="7" customWidth="1"/>
    <col min="523" max="523" width="1" style="7" customWidth="1"/>
    <col min="524" max="524" width="16.85546875" style="7" bestFit="1" customWidth="1"/>
    <col min="525" max="525" width="17.5703125" style="7" bestFit="1" customWidth="1"/>
    <col min="526" max="526" width="11.140625" style="7" customWidth="1"/>
    <col min="527" max="527" width="11.42578125" style="7" customWidth="1"/>
    <col min="528" max="528" width="15.85546875" style="7" customWidth="1"/>
    <col min="529" max="529" width="8.28515625" style="7" customWidth="1"/>
    <col min="530" max="530" width="20.28515625" style="7" customWidth="1"/>
    <col min="531" max="531" width="16.28515625" style="7" customWidth="1"/>
    <col min="532" max="532" width="17.5703125" style="7" customWidth="1"/>
    <col min="533" max="535" width="9.140625" style="7"/>
    <col min="536" max="536" width="13.140625" style="7" customWidth="1"/>
    <col min="537" max="537" width="9.140625" style="7"/>
    <col min="538" max="538" width="18" style="7" customWidth="1"/>
    <col min="539" max="539" width="18.7109375" style="7" customWidth="1"/>
    <col min="540" max="542" width="0" style="7" hidden="1" customWidth="1"/>
    <col min="543" max="543" width="13.85546875" style="7" customWidth="1"/>
    <col min="544" max="544" width="12.7109375" style="7" bestFit="1" customWidth="1"/>
    <col min="545" max="545" width="11.28515625" style="7" customWidth="1"/>
    <col min="546" max="546" width="12.28515625" style="7" customWidth="1"/>
    <col min="547" max="547" width="14.7109375" style="7" customWidth="1"/>
    <col min="548" max="552" width="0" style="7" hidden="1" customWidth="1"/>
    <col min="553" max="553" width="20.7109375" style="7" customWidth="1"/>
    <col min="554" max="554" width="30.42578125" style="7" customWidth="1"/>
    <col min="555" max="768" width="9.140625" style="7"/>
    <col min="769" max="769" width="3.85546875" style="7" customWidth="1"/>
    <col min="770" max="772" width="0" style="7" hidden="1" customWidth="1"/>
    <col min="773" max="773" width="13.28515625" style="7" customWidth="1"/>
    <col min="774" max="774" width="13.85546875" style="7" customWidth="1"/>
    <col min="775" max="775" width="14.5703125" style="7" customWidth="1"/>
    <col min="776" max="776" width="17.42578125" style="7" customWidth="1"/>
    <col min="777" max="777" width="19.140625" style="7" customWidth="1"/>
    <col min="778" max="778" width="9.42578125" style="7" customWidth="1"/>
    <col min="779" max="779" width="1" style="7" customWidth="1"/>
    <col min="780" max="780" width="16.85546875" style="7" bestFit="1" customWidth="1"/>
    <col min="781" max="781" width="17.5703125" style="7" bestFit="1" customWidth="1"/>
    <col min="782" max="782" width="11.140625" style="7" customWidth="1"/>
    <col min="783" max="783" width="11.42578125" style="7" customWidth="1"/>
    <col min="784" max="784" width="15.85546875" style="7" customWidth="1"/>
    <col min="785" max="785" width="8.28515625" style="7" customWidth="1"/>
    <col min="786" max="786" width="20.28515625" style="7" customWidth="1"/>
    <col min="787" max="787" width="16.28515625" style="7" customWidth="1"/>
    <col min="788" max="788" width="17.5703125" style="7" customWidth="1"/>
    <col min="789" max="791" width="9.140625" style="7"/>
    <col min="792" max="792" width="13.140625" style="7" customWidth="1"/>
    <col min="793" max="793" width="9.140625" style="7"/>
    <col min="794" max="794" width="18" style="7" customWidth="1"/>
    <col min="795" max="795" width="18.7109375" style="7" customWidth="1"/>
    <col min="796" max="798" width="0" style="7" hidden="1" customWidth="1"/>
    <col min="799" max="799" width="13.85546875" style="7" customWidth="1"/>
    <col min="800" max="800" width="12.7109375" style="7" bestFit="1" customWidth="1"/>
    <col min="801" max="801" width="11.28515625" style="7" customWidth="1"/>
    <col min="802" max="802" width="12.28515625" style="7" customWidth="1"/>
    <col min="803" max="803" width="14.7109375" style="7" customWidth="1"/>
    <col min="804" max="808" width="0" style="7" hidden="1" customWidth="1"/>
    <col min="809" max="809" width="20.7109375" style="7" customWidth="1"/>
    <col min="810" max="810" width="30.42578125" style="7" customWidth="1"/>
    <col min="811" max="1024" width="9.140625" style="7"/>
    <col min="1025" max="1025" width="3.85546875" style="7" customWidth="1"/>
    <col min="1026" max="1028" width="0" style="7" hidden="1" customWidth="1"/>
    <col min="1029" max="1029" width="13.28515625" style="7" customWidth="1"/>
    <col min="1030" max="1030" width="13.85546875" style="7" customWidth="1"/>
    <col min="1031" max="1031" width="14.5703125" style="7" customWidth="1"/>
    <col min="1032" max="1032" width="17.42578125" style="7" customWidth="1"/>
    <col min="1033" max="1033" width="19.140625" style="7" customWidth="1"/>
    <col min="1034" max="1034" width="9.42578125" style="7" customWidth="1"/>
    <col min="1035" max="1035" width="1" style="7" customWidth="1"/>
    <col min="1036" max="1036" width="16.85546875" style="7" bestFit="1" customWidth="1"/>
    <col min="1037" max="1037" width="17.5703125" style="7" bestFit="1" customWidth="1"/>
    <col min="1038" max="1038" width="11.140625" style="7" customWidth="1"/>
    <col min="1039" max="1039" width="11.42578125" style="7" customWidth="1"/>
    <col min="1040" max="1040" width="15.85546875" style="7" customWidth="1"/>
    <col min="1041" max="1041" width="8.28515625" style="7" customWidth="1"/>
    <col min="1042" max="1042" width="20.28515625" style="7" customWidth="1"/>
    <col min="1043" max="1043" width="16.28515625" style="7" customWidth="1"/>
    <col min="1044" max="1044" width="17.5703125" style="7" customWidth="1"/>
    <col min="1045" max="1047" width="9.140625" style="7"/>
    <col min="1048" max="1048" width="13.140625" style="7" customWidth="1"/>
    <col min="1049" max="1049" width="9.140625" style="7"/>
    <col min="1050" max="1050" width="18" style="7" customWidth="1"/>
    <col min="1051" max="1051" width="18.7109375" style="7" customWidth="1"/>
    <col min="1052" max="1054" width="0" style="7" hidden="1" customWidth="1"/>
    <col min="1055" max="1055" width="13.85546875" style="7" customWidth="1"/>
    <col min="1056" max="1056" width="12.7109375" style="7" bestFit="1" customWidth="1"/>
    <col min="1057" max="1057" width="11.28515625" style="7" customWidth="1"/>
    <col min="1058" max="1058" width="12.28515625" style="7" customWidth="1"/>
    <col min="1059" max="1059" width="14.7109375" style="7" customWidth="1"/>
    <col min="1060" max="1064" width="0" style="7" hidden="1" customWidth="1"/>
    <col min="1065" max="1065" width="20.7109375" style="7" customWidth="1"/>
    <col min="1066" max="1066" width="30.42578125" style="7" customWidth="1"/>
    <col min="1067" max="1280" width="9.140625" style="7"/>
    <col min="1281" max="1281" width="3.85546875" style="7" customWidth="1"/>
    <col min="1282" max="1284" width="0" style="7" hidden="1" customWidth="1"/>
    <col min="1285" max="1285" width="13.28515625" style="7" customWidth="1"/>
    <col min="1286" max="1286" width="13.85546875" style="7" customWidth="1"/>
    <col min="1287" max="1287" width="14.5703125" style="7" customWidth="1"/>
    <col min="1288" max="1288" width="17.42578125" style="7" customWidth="1"/>
    <col min="1289" max="1289" width="19.140625" style="7" customWidth="1"/>
    <col min="1290" max="1290" width="9.42578125" style="7" customWidth="1"/>
    <col min="1291" max="1291" width="1" style="7" customWidth="1"/>
    <col min="1292" max="1292" width="16.85546875" style="7" bestFit="1" customWidth="1"/>
    <col min="1293" max="1293" width="17.5703125" style="7" bestFit="1" customWidth="1"/>
    <col min="1294" max="1294" width="11.140625" style="7" customWidth="1"/>
    <col min="1295" max="1295" width="11.42578125" style="7" customWidth="1"/>
    <col min="1296" max="1296" width="15.85546875" style="7" customWidth="1"/>
    <col min="1297" max="1297" width="8.28515625" style="7" customWidth="1"/>
    <col min="1298" max="1298" width="20.28515625" style="7" customWidth="1"/>
    <col min="1299" max="1299" width="16.28515625" style="7" customWidth="1"/>
    <col min="1300" max="1300" width="17.5703125" style="7" customWidth="1"/>
    <col min="1301" max="1303" width="9.140625" style="7"/>
    <col min="1304" max="1304" width="13.140625" style="7" customWidth="1"/>
    <col min="1305" max="1305" width="9.140625" style="7"/>
    <col min="1306" max="1306" width="18" style="7" customWidth="1"/>
    <col min="1307" max="1307" width="18.7109375" style="7" customWidth="1"/>
    <col min="1308" max="1310" width="0" style="7" hidden="1" customWidth="1"/>
    <col min="1311" max="1311" width="13.85546875" style="7" customWidth="1"/>
    <col min="1312" max="1312" width="12.7109375" style="7" bestFit="1" customWidth="1"/>
    <col min="1313" max="1313" width="11.28515625" style="7" customWidth="1"/>
    <col min="1314" max="1314" width="12.28515625" style="7" customWidth="1"/>
    <col min="1315" max="1315" width="14.7109375" style="7" customWidth="1"/>
    <col min="1316" max="1320" width="0" style="7" hidden="1" customWidth="1"/>
    <col min="1321" max="1321" width="20.7109375" style="7" customWidth="1"/>
    <col min="1322" max="1322" width="30.42578125" style="7" customWidth="1"/>
    <col min="1323" max="1536" width="9.140625" style="7"/>
    <col min="1537" max="1537" width="3.85546875" style="7" customWidth="1"/>
    <col min="1538" max="1540" width="0" style="7" hidden="1" customWidth="1"/>
    <col min="1541" max="1541" width="13.28515625" style="7" customWidth="1"/>
    <col min="1542" max="1542" width="13.85546875" style="7" customWidth="1"/>
    <col min="1543" max="1543" width="14.5703125" style="7" customWidth="1"/>
    <col min="1544" max="1544" width="17.42578125" style="7" customWidth="1"/>
    <col min="1545" max="1545" width="19.140625" style="7" customWidth="1"/>
    <col min="1546" max="1546" width="9.42578125" style="7" customWidth="1"/>
    <col min="1547" max="1547" width="1" style="7" customWidth="1"/>
    <col min="1548" max="1548" width="16.85546875" style="7" bestFit="1" customWidth="1"/>
    <col min="1549" max="1549" width="17.5703125" style="7" bestFit="1" customWidth="1"/>
    <col min="1550" max="1550" width="11.140625" style="7" customWidth="1"/>
    <col min="1551" max="1551" width="11.42578125" style="7" customWidth="1"/>
    <col min="1552" max="1552" width="15.85546875" style="7" customWidth="1"/>
    <col min="1553" max="1553" width="8.28515625" style="7" customWidth="1"/>
    <col min="1554" max="1554" width="20.28515625" style="7" customWidth="1"/>
    <col min="1555" max="1555" width="16.28515625" style="7" customWidth="1"/>
    <col min="1556" max="1556" width="17.5703125" style="7" customWidth="1"/>
    <col min="1557" max="1559" width="9.140625" style="7"/>
    <col min="1560" max="1560" width="13.140625" style="7" customWidth="1"/>
    <col min="1561" max="1561" width="9.140625" style="7"/>
    <col min="1562" max="1562" width="18" style="7" customWidth="1"/>
    <col min="1563" max="1563" width="18.7109375" style="7" customWidth="1"/>
    <col min="1564" max="1566" width="0" style="7" hidden="1" customWidth="1"/>
    <col min="1567" max="1567" width="13.85546875" style="7" customWidth="1"/>
    <col min="1568" max="1568" width="12.7109375" style="7" bestFit="1" customWidth="1"/>
    <col min="1569" max="1569" width="11.28515625" style="7" customWidth="1"/>
    <col min="1570" max="1570" width="12.28515625" style="7" customWidth="1"/>
    <col min="1571" max="1571" width="14.7109375" style="7" customWidth="1"/>
    <col min="1572" max="1576" width="0" style="7" hidden="1" customWidth="1"/>
    <col min="1577" max="1577" width="20.7109375" style="7" customWidth="1"/>
    <col min="1578" max="1578" width="30.42578125" style="7" customWidth="1"/>
    <col min="1579" max="1792" width="9.140625" style="7"/>
    <col min="1793" max="1793" width="3.85546875" style="7" customWidth="1"/>
    <col min="1794" max="1796" width="0" style="7" hidden="1" customWidth="1"/>
    <col min="1797" max="1797" width="13.28515625" style="7" customWidth="1"/>
    <col min="1798" max="1798" width="13.85546875" style="7" customWidth="1"/>
    <col min="1799" max="1799" width="14.5703125" style="7" customWidth="1"/>
    <col min="1800" max="1800" width="17.42578125" style="7" customWidth="1"/>
    <col min="1801" max="1801" width="19.140625" style="7" customWidth="1"/>
    <col min="1802" max="1802" width="9.42578125" style="7" customWidth="1"/>
    <col min="1803" max="1803" width="1" style="7" customWidth="1"/>
    <col min="1804" max="1804" width="16.85546875" style="7" bestFit="1" customWidth="1"/>
    <col min="1805" max="1805" width="17.5703125" style="7" bestFit="1" customWidth="1"/>
    <col min="1806" max="1806" width="11.140625" style="7" customWidth="1"/>
    <col min="1807" max="1807" width="11.42578125" style="7" customWidth="1"/>
    <col min="1808" max="1808" width="15.85546875" style="7" customWidth="1"/>
    <col min="1809" max="1809" width="8.28515625" style="7" customWidth="1"/>
    <col min="1810" max="1810" width="20.28515625" style="7" customWidth="1"/>
    <col min="1811" max="1811" width="16.28515625" style="7" customWidth="1"/>
    <col min="1812" max="1812" width="17.5703125" style="7" customWidth="1"/>
    <col min="1813" max="1815" width="9.140625" style="7"/>
    <col min="1816" max="1816" width="13.140625" style="7" customWidth="1"/>
    <col min="1817" max="1817" width="9.140625" style="7"/>
    <col min="1818" max="1818" width="18" style="7" customWidth="1"/>
    <col min="1819" max="1819" width="18.7109375" style="7" customWidth="1"/>
    <col min="1820" max="1822" width="0" style="7" hidden="1" customWidth="1"/>
    <col min="1823" max="1823" width="13.85546875" style="7" customWidth="1"/>
    <col min="1824" max="1824" width="12.7109375" style="7" bestFit="1" customWidth="1"/>
    <col min="1825" max="1825" width="11.28515625" style="7" customWidth="1"/>
    <col min="1826" max="1826" width="12.28515625" style="7" customWidth="1"/>
    <col min="1827" max="1827" width="14.7109375" style="7" customWidth="1"/>
    <col min="1828" max="1832" width="0" style="7" hidden="1" customWidth="1"/>
    <col min="1833" max="1833" width="20.7109375" style="7" customWidth="1"/>
    <col min="1834" max="1834" width="30.42578125" style="7" customWidth="1"/>
    <col min="1835" max="2048" width="9.140625" style="7"/>
    <col min="2049" max="2049" width="3.85546875" style="7" customWidth="1"/>
    <col min="2050" max="2052" width="0" style="7" hidden="1" customWidth="1"/>
    <col min="2053" max="2053" width="13.28515625" style="7" customWidth="1"/>
    <col min="2054" max="2054" width="13.85546875" style="7" customWidth="1"/>
    <col min="2055" max="2055" width="14.5703125" style="7" customWidth="1"/>
    <col min="2056" max="2056" width="17.42578125" style="7" customWidth="1"/>
    <col min="2057" max="2057" width="19.140625" style="7" customWidth="1"/>
    <col min="2058" max="2058" width="9.42578125" style="7" customWidth="1"/>
    <col min="2059" max="2059" width="1" style="7" customWidth="1"/>
    <col min="2060" max="2060" width="16.85546875" style="7" bestFit="1" customWidth="1"/>
    <col min="2061" max="2061" width="17.5703125" style="7" bestFit="1" customWidth="1"/>
    <col min="2062" max="2062" width="11.140625" style="7" customWidth="1"/>
    <col min="2063" max="2063" width="11.42578125" style="7" customWidth="1"/>
    <col min="2064" max="2064" width="15.85546875" style="7" customWidth="1"/>
    <col min="2065" max="2065" width="8.28515625" style="7" customWidth="1"/>
    <col min="2066" max="2066" width="20.28515625" style="7" customWidth="1"/>
    <col min="2067" max="2067" width="16.28515625" style="7" customWidth="1"/>
    <col min="2068" max="2068" width="17.5703125" style="7" customWidth="1"/>
    <col min="2069" max="2071" width="9.140625" style="7"/>
    <col min="2072" max="2072" width="13.140625" style="7" customWidth="1"/>
    <col min="2073" max="2073" width="9.140625" style="7"/>
    <col min="2074" max="2074" width="18" style="7" customWidth="1"/>
    <col min="2075" max="2075" width="18.7109375" style="7" customWidth="1"/>
    <col min="2076" max="2078" width="0" style="7" hidden="1" customWidth="1"/>
    <col min="2079" max="2079" width="13.85546875" style="7" customWidth="1"/>
    <col min="2080" max="2080" width="12.7109375" style="7" bestFit="1" customWidth="1"/>
    <col min="2081" max="2081" width="11.28515625" style="7" customWidth="1"/>
    <col min="2082" max="2082" width="12.28515625" style="7" customWidth="1"/>
    <col min="2083" max="2083" width="14.7109375" style="7" customWidth="1"/>
    <col min="2084" max="2088" width="0" style="7" hidden="1" customWidth="1"/>
    <col min="2089" max="2089" width="20.7109375" style="7" customWidth="1"/>
    <col min="2090" max="2090" width="30.42578125" style="7" customWidth="1"/>
    <col min="2091" max="2304" width="9.140625" style="7"/>
    <col min="2305" max="2305" width="3.85546875" style="7" customWidth="1"/>
    <col min="2306" max="2308" width="0" style="7" hidden="1" customWidth="1"/>
    <col min="2309" max="2309" width="13.28515625" style="7" customWidth="1"/>
    <col min="2310" max="2310" width="13.85546875" style="7" customWidth="1"/>
    <col min="2311" max="2311" width="14.5703125" style="7" customWidth="1"/>
    <col min="2312" max="2312" width="17.42578125" style="7" customWidth="1"/>
    <col min="2313" max="2313" width="19.140625" style="7" customWidth="1"/>
    <col min="2314" max="2314" width="9.42578125" style="7" customWidth="1"/>
    <col min="2315" max="2315" width="1" style="7" customWidth="1"/>
    <col min="2316" max="2316" width="16.85546875" style="7" bestFit="1" customWidth="1"/>
    <col min="2317" max="2317" width="17.5703125" style="7" bestFit="1" customWidth="1"/>
    <col min="2318" max="2318" width="11.140625" style="7" customWidth="1"/>
    <col min="2319" max="2319" width="11.42578125" style="7" customWidth="1"/>
    <col min="2320" max="2320" width="15.85546875" style="7" customWidth="1"/>
    <col min="2321" max="2321" width="8.28515625" style="7" customWidth="1"/>
    <col min="2322" max="2322" width="20.28515625" style="7" customWidth="1"/>
    <col min="2323" max="2323" width="16.28515625" style="7" customWidth="1"/>
    <col min="2324" max="2324" width="17.5703125" style="7" customWidth="1"/>
    <col min="2325" max="2327" width="9.140625" style="7"/>
    <col min="2328" max="2328" width="13.140625" style="7" customWidth="1"/>
    <col min="2329" max="2329" width="9.140625" style="7"/>
    <col min="2330" max="2330" width="18" style="7" customWidth="1"/>
    <col min="2331" max="2331" width="18.7109375" style="7" customWidth="1"/>
    <col min="2332" max="2334" width="0" style="7" hidden="1" customWidth="1"/>
    <col min="2335" max="2335" width="13.85546875" style="7" customWidth="1"/>
    <col min="2336" max="2336" width="12.7109375" style="7" bestFit="1" customWidth="1"/>
    <col min="2337" max="2337" width="11.28515625" style="7" customWidth="1"/>
    <col min="2338" max="2338" width="12.28515625" style="7" customWidth="1"/>
    <col min="2339" max="2339" width="14.7109375" style="7" customWidth="1"/>
    <col min="2340" max="2344" width="0" style="7" hidden="1" customWidth="1"/>
    <col min="2345" max="2345" width="20.7109375" style="7" customWidth="1"/>
    <col min="2346" max="2346" width="30.42578125" style="7" customWidth="1"/>
    <col min="2347" max="2560" width="9.140625" style="7"/>
    <col min="2561" max="2561" width="3.85546875" style="7" customWidth="1"/>
    <col min="2562" max="2564" width="0" style="7" hidden="1" customWidth="1"/>
    <col min="2565" max="2565" width="13.28515625" style="7" customWidth="1"/>
    <col min="2566" max="2566" width="13.85546875" style="7" customWidth="1"/>
    <col min="2567" max="2567" width="14.5703125" style="7" customWidth="1"/>
    <col min="2568" max="2568" width="17.42578125" style="7" customWidth="1"/>
    <col min="2569" max="2569" width="19.140625" style="7" customWidth="1"/>
    <col min="2570" max="2570" width="9.42578125" style="7" customWidth="1"/>
    <col min="2571" max="2571" width="1" style="7" customWidth="1"/>
    <col min="2572" max="2572" width="16.85546875" style="7" bestFit="1" customWidth="1"/>
    <col min="2573" max="2573" width="17.5703125" style="7" bestFit="1" customWidth="1"/>
    <col min="2574" max="2574" width="11.140625" style="7" customWidth="1"/>
    <col min="2575" max="2575" width="11.42578125" style="7" customWidth="1"/>
    <col min="2576" max="2576" width="15.85546875" style="7" customWidth="1"/>
    <col min="2577" max="2577" width="8.28515625" style="7" customWidth="1"/>
    <col min="2578" max="2578" width="20.28515625" style="7" customWidth="1"/>
    <col min="2579" max="2579" width="16.28515625" style="7" customWidth="1"/>
    <col min="2580" max="2580" width="17.5703125" style="7" customWidth="1"/>
    <col min="2581" max="2583" width="9.140625" style="7"/>
    <col min="2584" max="2584" width="13.140625" style="7" customWidth="1"/>
    <col min="2585" max="2585" width="9.140625" style="7"/>
    <col min="2586" max="2586" width="18" style="7" customWidth="1"/>
    <col min="2587" max="2587" width="18.7109375" style="7" customWidth="1"/>
    <col min="2588" max="2590" width="0" style="7" hidden="1" customWidth="1"/>
    <col min="2591" max="2591" width="13.85546875" style="7" customWidth="1"/>
    <col min="2592" max="2592" width="12.7109375" style="7" bestFit="1" customWidth="1"/>
    <col min="2593" max="2593" width="11.28515625" style="7" customWidth="1"/>
    <col min="2594" max="2594" width="12.28515625" style="7" customWidth="1"/>
    <col min="2595" max="2595" width="14.7109375" style="7" customWidth="1"/>
    <col min="2596" max="2600" width="0" style="7" hidden="1" customWidth="1"/>
    <col min="2601" max="2601" width="20.7109375" style="7" customWidth="1"/>
    <col min="2602" max="2602" width="30.42578125" style="7" customWidth="1"/>
    <col min="2603" max="2816" width="9.140625" style="7"/>
    <col min="2817" max="2817" width="3.85546875" style="7" customWidth="1"/>
    <col min="2818" max="2820" width="0" style="7" hidden="1" customWidth="1"/>
    <col min="2821" max="2821" width="13.28515625" style="7" customWidth="1"/>
    <col min="2822" max="2822" width="13.85546875" style="7" customWidth="1"/>
    <col min="2823" max="2823" width="14.5703125" style="7" customWidth="1"/>
    <col min="2824" max="2824" width="17.42578125" style="7" customWidth="1"/>
    <col min="2825" max="2825" width="19.140625" style="7" customWidth="1"/>
    <col min="2826" max="2826" width="9.42578125" style="7" customWidth="1"/>
    <col min="2827" max="2827" width="1" style="7" customWidth="1"/>
    <col min="2828" max="2828" width="16.85546875" style="7" bestFit="1" customWidth="1"/>
    <col min="2829" max="2829" width="17.5703125" style="7" bestFit="1" customWidth="1"/>
    <col min="2830" max="2830" width="11.140625" style="7" customWidth="1"/>
    <col min="2831" max="2831" width="11.42578125" style="7" customWidth="1"/>
    <col min="2832" max="2832" width="15.85546875" style="7" customWidth="1"/>
    <col min="2833" max="2833" width="8.28515625" style="7" customWidth="1"/>
    <col min="2834" max="2834" width="20.28515625" style="7" customWidth="1"/>
    <col min="2835" max="2835" width="16.28515625" style="7" customWidth="1"/>
    <col min="2836" max="2836" width="17.5703125" style="7" customWidth="1"/>
    <col min="2837" max="2839" width="9.140625" style="7"/>
    <col min="2840" max="2840" width="13.140625" style="7" customWidth="1"/>
    <col min="2841" max="2841" width="9.140625" style="7"/>
    <col min="2842" max="2842" width="18" style="7" customWidth="1"/>
    <col min="2843" max="2843" width="18.7109375" style="7" customWidth="1"/>
    <col min="2844" max="2846" width="0" style="7" hidden="1" customWidth="1"/>
    <col min="2847" max="2847" width="13.85546875" style="7" customWidth="1"/>
    <col min="2848" max="2848" width="12.7109375" style="7" bestFit="1" customWidth="1"/>
    <col min="2849" max="2849" width="11.28515625" style="7" customWidth="1"/>
    <col min="2850" max="2850" width="12.28515625" style="7" customWidth="1"/>
    <col min="2851" max="2851" width="14.7109375" style="7" customWidth="1"/>
    <col min="2852" max="2856" width="0" style="7" hidden="1" customWidth="1"/>
    <col min="2857" max="2857" width="20.7109375" style="7" customWidth="1"/>
    <col min="2858" max="2858" width="30.42578125" style="7" customWidth="1"/>
    <col min="2859" max="3072" width="9.140625" style="7"/>
    <col min="3073" max="3073" width="3.85546875" style="7" customWidth="1"/>
    <col min="3074" max="3076" width="0" style="7" hidden="1" customWidth="1"/>
    <col min="3077" max="3077" width="13.28515625" style="7" customWidth="1"/>
    <col min="3078" max="3078" width="13.85546875" style="7" customWidth="1"/>
    <col min="3079" max="3079" width="14.5703125" style="7" customWidth="1"/>
    <col min="3080" max="3080" width="17.42578125" style="7" customWidth="1"/>
    <col min="3081" max="3081" width="19.140625" style="7" customWidth="1"/>
    <col min="3082" max="3082" width="9.42578125" style="7" customWidth="1"/>
    <col min="3083" max="3083" width="1" style="7" customWidth="1"/>
    <col min="3084" max="3084" width="16.85546875" style="7" bestFit="1" customWidth="1"/>
    <col min="3085" max="3085" width="17.5703125" style="7" bestFit="1" customWidth="1"/>
    <col min="3086" max="3086" width="11.140625" style="7" customWidth="1"/>
    <col min="3087" max="3087" width="11.42578125" style="7" customWidth="1"/>
    <col min="3088" max="3088" width="15.85546875" style="7" customWidth="1"/>
    <col min="3089" max="3089" width="8.28515625" style="7" customWidth="1"/>
    <col min="3090" max="3090" width="20.28515625" style="7" customWidth="1"/>
    <col min="3091" max="3091" width="16.28515625" style="7" customWidth="1"/>
    <col min="3092" max="3092" width="17.5703125" style="7" customWidth="1"/>
    <col min="3093" max="3095" width="9.140625" style="7"/>
    <col min="3096" max="3096" width="13.140625" style="7" customWidth="1"/>
    <col min="3097" max="3097" width="9.140625" style="7"/>
    <col min="3098" max="3098" width="18" style="7" customWidth="1"/>
    <col min="3099" max="3099" width="18.7109375" style="7" customWidth="1"/>
    <col min="3100" max="3102" width="0" style="7" hidden="1" customWidth="1"/>
    <col min="3103" max="3103" width="13.85546875" style="7" customWidth="1"/>
    <col min="3104" max="3104" width="12.7109375" style="7" bestFit="1" customWidth="1"/>
    <col min="3105" max="3105" width="11.28515625" style="7" customWidth="1"/>
    <col min="3106" max="3106" width="12.28515625" style="7" customWidth="1"/>
    <col min="3107" max="3107" width="14.7109375" style="7" customWidth="1"/>
    <col min="3108" max="3112" width="0" style="7" hidden="1" customWidth="1"/>
    <col min="3113" max="3113" width="20.7109375" style="7" customWidth="1"/>
    <col min="3114" max="3114" width="30.42578125" style="7" customWidth="1"/>
    <col min="3115" max="3328" width="9.140625" style="7"/>
    <col min="3329" max="3329" width="3.85546875" style="7" customWidth="1"/>
    <col min="3330" max="3332" width="0" style="7" hidden="1" customWidth="1"/>
    <col min="3333" max="3333" width="13.28515625" style="7" customWidth="1"/>
    <col min="3334" max="3334" width="13.85546875" style="7" customWidth="1"/>
    <col min="3335" max="3335" width="14.5703125" style="7" customWidth="1"/>
    <col min="3336" max="3336" width="17.42578125" style="7" customWidth="1"/>
    <col min="3337" max="3337" width="19.140625" style="7" customWidth="1"/>
    <col min="3338" max="3338" width="9.42578125" style="7" customWidth="1"/>
    <col min="3339" max="3339" width="1" style="7" customWidth="1"/>
    <col min="3340" max="3340" width="16.85546875" style="7" bestFit="1" customWidth="1"/>
    <col min="3341" max="3341" width="17.5703125" style="7" bestFit="1" customWidth="1"/>
    <col min="3342" max="3342" width="11.140625" style="7" customWidth="1"/>
    <col min="3343" max="3343" width="11.42578125" style="7" customWidth="1"/>
    <col min="3344" max="3344" width="15.85546875" style="7" customWidth="1"/>
    <col min="3345" max="3345" width="8.28515625" style="7" customWidth="1"/>
    <col min="3346" max="3346" width="20.28515625" style="7" customWidth="1"/>
    <col min="3347" max="3347" width="16.28515625" style="7" customWidth="1"/>
    <col min="3348" max="3348" width="17.5703125" style="7" customWidth="1"/>
    <col min="3349" max="3351" width="9.140625" style="7"/>
    <col min="3352" max="3352" width="13.140625" style="7" customWidth="1"/>
    <col min="3353" max="3353" width="9.140625" style="7"/>
    <col min="3354" max="3354" width="18" style="7" customWidth="1"/>
    <col min="3355" max="3355" width="18.7109375" style="7" customWidth="1"/>
    <col min="3356" max="3358" width="0" style="7" hidden="1" customWidth="1"/>
    <col min="3359" max="3359" width="13.85546875" style="7" customWidth="1"/>
    <col min="3360" max="3360" width="12.7109375" style="7" bestFit="1" customWidth="1"/>
    <col min="3361" max="3361" width="11.28515625" style="7" customWidth="1"/>
    <col min="3362" max="3362" width="12.28515625" style="7" customWidth="1"/>
    <col min="3363" max="3363" width="14.7109375" style="7" customWidth="1"/>
    <col min="3364" max="3368" width="0" style="7" hidden="1" customWidth="1"/>
    <col min="3369" max="3369" width="20.7109375" style="7" customWidth="1"/>
    <col min="3370" max="3370" width="30.42578125" style="7" customWidth="1"/>
    <col min="3371" max="3584" width="9.140625" style="7"/>
    <col min="3585" max="3585" width="3.85546875" style="7" customWidth="1"/>
    <col min="3586" max="3588" width="0" style="7" hidden="1" customWidth="1"/>
    <col min="3589" max="3589" width="13.28515625" style="7" customWidth="1"/>
    <col min="3590" max="3590" width="13.85546875" style="7" customWidth="1"/>
    <col min="3591" max="3591" width="14.5703125" style="7" customWidth="1"/>
    <col min="3592" max="3592" width="17.42578125" style="7" customWidth="1"/>
    <col min="3593" max="3593" width="19.140625" style="7" customWidth="1"/>
    <col min="3594" max="3594" width="9.42578125" style="7" customWidth="1"/>
    <col min="3595" max="3595" width="1" style="7" customWidth="1"/>
    <col min="3596" max="3596" width="16.85546875" style="7" bestFit="1" customWidth="1"/>
    <col min="3597" max="3597" width="17.5703125" style="7" bestFit="1" customWidth="1"/>
    <col min="3598" max="3598" width="11.140625" style="7" customWidth="1"/>
    <col min="3599" max="3599" width="11.42578125" style="7" customWidth="1"/>
    <col min="3600" max="3600" width="15.85546875" style="7" customWidth="1"/>
    <col min="3601" max="3601" width="8.28515625" style="7" customWidth="1"/>
    <col min="3602" max="3602" width="20.28515625" style="7" customWidth="1"/>
    <col min="3603" max="3603" width="16.28515625" style="7" customWidth="1"/>
    <col min="3604" max="3604" width="17.5703125" style="7" customWidth="1"/>
    <col min="3605" max="3607" width="9.140625" style="7"/>
    <col min="3608" max="3608" width="13.140625" style="7" customWidth="1"/>
    <col min="3609" max="3609" width="9.140625" style="7"/>
    <col min="3610" max="3610" width="18" style="7" customWidth="1"/>
    <col min="3611" max="3611" width="18.7109375" style="7" customWidth="1"/>
    <col min="3612" max="3614" width="0" style="7" hidden="1" customWidth="1"/>
    <col min="3615" max="3615" width="13.85546875" style="7" customWidth="1"/>
    <col min="3616" max="3616" width="12.7109375" style="7" bestFit="1" customWidth="1"/>
    <col min="3617" max="3617" width="11.28515625" style="7" customWidth="1"/>
    <col min="3618" max="3618" width="12.28515625" style="7" customWidth="1"/>
    <col min="3619" max="3619" width="14.7109375" style="7" customWidth="1"/>
    <col min="3620" max="3624" width="0" style="7" hidden="1" customWidth="1"/>
    <col min="3625" max="3625" width="20.7109375" style="7" customWidth="1"/>
    <col min="3626" max="3626" width="30.42578125" style="7" customWidth="1"/>
    <col min="3627" max="3840" width="9.140625" style="7"/>
    <col min="3841" max="3841" width="3.85546875" style="7" customWidth="1"/>
    <col min="3842" max="3844" width="0" style="7" hidden="1" customWidth="1"/>
    <col min="3845" max="3845" width="13.28515625" style="7" customWidth="1"/>
    <col min="3846" max="3846" width="13.85546875" style="7" customWidth="1"/>
    <col min="3847" max="3847" width="14.5703125" style="7" customWidth="1"/>
    <col min="3848" max="3848" width="17.42578125" style="7" customWidth="1"/>
    <col min="3849" max="3849" width="19.140625" style="7" customWidth="1"/>
    <col min="3850" max="3850" width="9.42578125" style="7" customWidth="1"/>
    <col min="3851" max="3851" width="1" style="7" customWidth="1"/>
    <col min="3852" max="3852" width="16.85546875" style="7" bestFit="1" customWidth="1"/>
    <col min="3853" max="3853" width="17.5703125" style="7" bestFit="1" customWidth="1"/>
    <col min="3854" max="3854" width="11.140625" style="7" customWidth="1"/>
    <col min="3855" max="3855" width="11.42578125" style="7" customWidth="1"/>
    <col min="3856" max="3856" width="15.85546875" style="7" customWidth="1"/>
    <col min="3857" max="3857" width="8.28515625" style="7" customWidth="1"/>
    <col min="3858" max="3858" width="20.28515625" style="7" customWidth="1"/>
    <col min="3859" max="3859" width="16.28515625" style="7" customWidth="1"/>
    <col min="3860" max="3860" width="17.5703125" style="7" customWidth="1"/>
    <col min="3861" max="3863" width="9.140625" style="7"/>
    <col min="3864" max="3864" width="13.140625" style="7" customWidth="1"/>
    <col min="3865" max="3865" width="9.140625" style="7"/>
    <col min="3866" max="3866" width="18" style="7" customWidth="1"/>
    <col min="3867" max="3867" width="18.7109375" style="7" customWidth="1"/>
    <col min="3868" max="3870" width="0" style="7" hidden="1" customWidth="1"/>
    <col min="3871" max="3871" width="13.85546875" style="7" customWidth="1"/>
    <col min="3872" max="3872" width="12.7109375" style="7" bestFit="1" customWidth="1"/>
    <col min="3873" max="3873" width="11.28515625" style="7" customWidth="1"/>
    <col min="3874" max="3874" width="12.28515625" style="7" customWidth="1"/>
    <col min="3875" max="3875" width="14.7109375" style="7" customWidth="1"/>
    <col min="3876" max="3880" width="0" style="7" hidden="1" customWidth="1"/>
    <col min="3881" max="3881" width="20.7109375" style="7" customWidth="1"/>
    <col min="3882" max="3882" width="30.42578125" style="7" customWidth="1"/>
    <col min="3883" max="4096" width="9.140625" style="7"/>
    <col min="4097" max="4097" width="3.85546875" style="7" customWidth="1"/>
    <col min="4098" max="4100" width="0" style="7" hidden="1" customWidth="1"/>
    <col min="4101" max="4101" width="13.28515625" style="7" customWidth="1"/>
    <col min="4102" max="4102" width="13.85546875" style="7" customWidth="1"/>
    <col min="4103" max="4103" width="14.5703125" style="7" customWidth="1"/>
    <col min="4104" max="4104" width="17.42578125" style="7" customWidth="1"/>
    <col min="4105" max="4105" width="19.140625" style="7" customWidth="1"/>
    <col min="4106" max="4106" width="9.42578125" style="7" customWidth="1"/>
    <col min="4107" max="4107" width="1" style="7" customWidth="1"/>
    <col min="4108" max="4108" width="16.85546875" style="7" bestFit="1" customWidth="1"/>
    <col min="4109" max="4109" width="17.5703125" style="7" bestFit="1" customWidth="1"/>
    <col min="4110" max="4110" width="11.140625" style="7" customWidth="1"/>
    <col min="4111" max="4111" width="11.42578125" style="7" customWidth="1"/>
    <col min="4112" max="4112" width="15.85546875" style="7" customWidth="1"/>
    <col min="4113" max="4113" width="8.28515625" style="7" customWidth="1"/>
    <col min="4114" max="4114" width="20.28515625" style="7" customWidth="1"/>
    <col min="4115" max="4115" width="16.28515625" style="7" customWidth="1"/>
    <col min="4116" max="4116" width="17.5703125" style="7" customWidth="1"/>
    <col min="4117" max="4119" width="9.140625" style="7"/>
    <col min="4120" max="4120" width="13.140625" style="7" customWidth="1"/>
    <col min="4121" max="4121" width="9.140625" style="7"/>
    <col min="4122" max="4122" width="18" style="7" customWidth="1"/>
    <col min="4123" max="4123" width="18.7109375" style="7" customWidth="1"/>
    <col min="4124" max="4126" width="0" style="7" hidden="1" customWidth="1"/>
    <col min="4127" max="4127" width="13.85546875" style="7" customWidth="1"/>
    <col min="4128" max="4128" width="12.7109375" style="7" bestFit="1" customWidth="1"/>
    <col min="4129" max="4129" width="11.28515625" style="7" customWidth="1"/>
    <col min="4130" max="4130" width="12.28515625" style="7" customWidth="1"/>
    <col min="4131" max="4131" width="14.7109375" style="7" customWidth="1"/>
    <col min="4132" max="4136" width="0" style="7" hidden="1" customWidth="1"/>
    <col min="4137" max="4137" width="20.7109375" style="7" customWidth="1"/>
    <col min="4138" max="4138" width="30.42578125" style="7" customWidth="1"/>
    <col min="4139" max="4352" width="9.140625" style="7"/>
    <col min="4353" max="4353" width="3.85546875" style="7" customWidth="1"/>
    <col min="4354" max="4356" width="0" style="7" hidden="1" customWidth="1"/>
    <col min="4357" max="4357" width="13.28515625" style="7" customWidth="1"/>
    <col min="4358" max="4358" width="13.85546875" style="7" customWidth="1"/>
    <col min="4359" max="4359" width="14.5703125" style="7" customWidth="1"/>
    <col min="4360" max="4360" width="17.42578125" style="7" customWidth="1"/>
    <col min="4361" max="4361" width="19.140625" style="7" customWidth="1"/>
    <col min="4362" max="4362" width="9.42578125" style="7" customWidth="1"/>
    <col min="4363" max="4363" width="1" style="7" customWidth="1"/>
    <col min="4364" max="4364" width="16.85546875" style="7" bestFit="1" customWidth="1"/>
    <col min="4365" max="4365" width="17.5703125" style="7" bestFit="1" customWidth="1"/>
    <col min="4366" max="4366" width="11.140625" style="7" customWidth="1"/>
    <col min="4367" max="4367" width="11.42578125" style="7" customWidth="1"/>
    <col min="4368" max="4368" width="15.85546875" style="7" customWidth="1"/>
    <col min="4369" max="4369" width="8.28515625" style="7" customWidth="1"/>
    <col min="4370" max="4370" width="20.28515625" style="7" customWidth="1"/>
    <col min="4371" max="4371" width="16.28515625" style="7" customWidth="1"/>
    <col min="4372" max="4372" width="17.5703125" style="7" customWidth="1"/>
    <col min="4373" max="4375" width="9.140625" style="7"/>
    <col min="4376" max="4376" width="13.140625" style="7" customWidth="1"/>
    <col min="4377" max="4377" width="9.140625" style="7"/>
    <col min="4378" max="4378" width="18" style="7" customWidth="1"/>
    <col min="4379" max="4379" width="18.7109375" style="7" customWidth="1"/>
    <col min="4380" max="4382" width="0" style="7" hidden="1" customWidth="1"/>
    <col min="4383" max="4383" width="13.85546875" style="7" customWidth="1"/>
    <col min="4384" max="4384" width="12.7109375" style="7" bestFit="1" customWidth="1"/>
    <col min="4385" max="4385" width="11.28515625" style="7" customWidth="1"/>
    <col min="4386" max="4386" width="12.28515625" style="7" customWidth="1"/>
    <col min="4387" max="4387" width="14.7109375" style="7" customWidth="1"/>
    <col min="4388" max="4392" width="0" style="7" hidden="1" customWidth="1"/>
    <col min="4393" max="4393" width="20.7109375" style="7" customWidth="1"/>
    <col min="4394" max="4394" width="30.42578125" style="7" customWidth="1"/>
    <col min="4395" max="4608" width="9.140625" style="7"/>
    <col min="4609" max="4609" width="3.85546875" style="7" customWidth="1"/>
    <col min="4610" max="4612" width="0" style="7" hidden="1" customWidth="1"/>
    <col min="4613" max="4613" width="13.28515625" style="7" customWidth="1"/>
    <col min="4614" max="4614" width="13.85546875" style="7" customWidth="1"/>
    <col min="4615" max="4615" width="14.5703125" style="7" customWidth="1"/>
    <col min="4616" max="4616" width="17.42578125" style="7" customWidth="1"/>
    <col min="4617" max="4617" width="19.140625" style="7" customWidth="1"/>
    <col min="4618" max="4618" width="9.42578125" style="7" customWidth="1"/>
    <col min="4619" max="4619" width="1" style="7" customWidth="1"/>
    <col min="4620" max="4620" width="16.85546875" style="7" bestFit="1" customWidth="1"/>
    <col min="4621" max="4621" width="17.5703125" style="7" bestFit="1" customWidth="1"/>
    <col min="4622" max="4622" width="11.140625" style="7" customWidth="1"/>
    <col min="4623" max="4623" width="11.42578125" style="7" customWidth="1"/>
    <col min="4624" max="4624" width="15.85546875" style="7" customWidth="1"/>
    <col min="4625" max="4625" width="8.28515625" style="7" customWidth="1"/>
    <col min="4626" max="4626" width="20.28515625" style="7" customWidth="1"/>
    <col min="4627" max="4627" width="16.28515625" style="7" customWidth="1"/>
    <col min="4628" max="4628" width="17.5703125" style="7" customWidth="1"/>
    <col min="4629" max="4631" width="9.140625" style="7"/>
    <col min="4632" max="4632" width="13.140625" style="7" customWidth="1"/>
    <col min="4633" max="4633" width="9.140625" style="7"/>
    <col min="4634" max="4634" width="18" style="7" customWidth="1"/>
    <col min="4635" max="4635" width="18.7109375" style="7" customWidth="1"/>
    <col min="4636" max="4638" width="0" style="7" hidden="1" customWidth="1"/>
    <col min="4639" max="4639" width="13.85546875" style="7" customWidth="1"/>
    <col min="4640" max="4640" width="12.7109375" style="7" bestFit="1" customWidth="1"/>
    <col min="4641" max="4641" width="11.28515625" style="7" customWidth="1"/>
    <col min="4642" max="4642" width="12.28515625" style="7" customWidth="1"/>
    <col min="4643" max="4643" width="14.7109375" style="7" customWidth="1"/>
    <col min="4644" max="4648" width="0" style="7" hidden="1" customWidth="1"/>
    <col min="4649" max="4649" width="20.7109375" style="7" customWidth="1"/>
    <col min="4650" max="4650" width="30.42578125" style="7" customWidth="1"/>
    <col min="4651" max="4864" width="9.140625" style="7"/>
    <col min="4865" max="4865" width="3.85546875" style="7" customWidth="1"/>
    <col min="4866" max="4868" width="0" style="7" hidden="1" customWidth="1"/>
    <col min="4869" max="4869" width="13.28515625" style="7" customWidth="1"/>
    <col min="4870" max="4870" width="13.85546875" style="7" customWidth="1"/>
    <col min="4871" max="4871" width="14.5703125" style="7" customWidth="1"/>
    <col min="4872" max="4872" width="17.42578125" style="7" customWidth="1"/>
    <col min="4873" max="4873" width="19.140625" style="7" customWidth="1"/>
    <col min="4874" max="4874" width="9.42578125" style="7" customWidth="1"/>
    <col min="4875" max="4875" width="1" style="7" customWidth="1"/>
    <col min="4876" max="4876" width="16.85546875" style="7" bestFit="1" customWidth="1"/>
    <col min="4877" max="4877" width="17.5703125" style="7" bestFit="1" customWidth="1"/>
    <col min="4878" max="4878" width="11.140625" style="7" customWidth="1"/>
    <col min="4879" max="4879" width="11.42578125" style="7" customWidth="1"/>
    <col min="4880" max="4880" width="15.85546875" style="7" customWidth="1"/>
    <col min="4881" max="4881" width="8.28515625" style="7" customWidth="1"/>
    <col min="4882" max="4882" width="20.28515625" style="7" customWidth="1"/>
    <col min="4883" max="4883" width="16.28515625" style="7" customWidth="1"/>
    <col min="4884" max="4884" width="17.5703125" style="7" customWidth="1"/>
    <col min="4885" max="4887" width="9.140625" style="7"/>
    <col min="4888" max="4888" width="13.140625" style="7" customWidth="1"/>
    <col min="4889" max="4889" width="9.140625" style="7"/>
    <col min="4890" max="4890" width="18" style="7" customWidth="1"/>
    <col min="4891" max="4891" width="18.7109375" style="7" customWidth="1"/>
    <col min="4892" max="4894" width="0" style="7" hidden="1" customWidth="1"/>
    <col min="4895" max="4895" width="13.85546875" style="7" customWidth="1"/>
    <col min="4896" max="4896" width="12.7109375" style="7" bestFit="1" customWidth="1"/>
    <col min="4897" max="4897" width="11.28515625" style="7" customWidth="1"/>
    <col min="4898" max="4898" width="12.28515625" style="7" customWidth="1"/>
    <col min="4899" max="4899" width="14.7109375" style="7" customWidth="1"/>
    <col min="4900" max="4904" width="0" style="7" hidden="1" customWidth="1"/>
    <col min="4905" max="4905" width="20.7109375" style="7" customWidth="1"/>
    <col min="4906" max="4906" width="30.42578125" style="7" customWidth="1"/>
    <col min="4907" max="5120" width="9.140625" style="7"/>
    <col min="5121" max="5121" width="3.85546875" style="7" customWidth="1"/>
    <col min="5122" max="5124" width="0" style="7" hidden="1" customWidth="1"/>
    <col min="5125" max="5125" width="13.28515625" style="7" customWidth="1"/>
    <col min="5126" max="5126" width="13.85546875" style="7" customWidth="1"/>
    <col min="5127" max="5127" width="14.5703125" style="7" customWidth="1"/>
    <col min="5128" max="5128" width="17.42578125" style="7" customWidth="1"/>
    <col min="5129" max="5129" width="19.140625" style="7" customWidth="1"/>
    <col min="5130" max="5130" width="9.42578125" style="7" customWidth="1"/>
    <col min="5131" max="5131" width="1" style="7" customWidth="1"/>
    <col min="5132" max="5132" width="16.85546875" style="7" bestFit="1" customWidth="1"/>
    <col min="5133" max="5133" width="17.5703125" style="7" bestFit="1" customWidth="1"/>
    <col min="5134" max="5134" width="11.140625" style="7" customWidth="1"/>
    <col min="5135" max="5135" width="11.42578125" style="7" customWidth="1"/>
    <col min="5136" max="5136" width="15.85546875" style="7" customWidth="1"/>
    <col min="5137" max="5137" width="8.28515625" style="7" customWidth="1"/>
    <col min="5138" max="5138" width="20.28515625" style="7" customWidth="1"/>
    <col min="5139" max="5139" width="16.28515625" style="7" customWidth="1"/>
    <col min="5140" max="5140" width="17.5703125" style="7" customWidth="1"/>
    <col min="5141" max="5143" width="9.140625" style="7"/>
    <col min="5144" max="5144" width="13.140625" style="7" customWidth="1"/>
    <col min="5145" max="5145" width="9.140625" style="7"/>
    <col min="5146" max="5146" width="18" style="7" customWidth="1"/>
    <col min="5147" max="5147" width="18.7109375" style="7" customWidth="1"/>
    <col min="5148" max="5150" width="0" style="7" hidden="1" customWidth="1"/>
    <col min="5151" max="5151" width="13.85546875" style="7" customWidth="1"/>
    <col min="5152" max="5152" width="12.7109375" style="7" bestFit="1" customWidth="1"/>
    <col min="5153" max="5153" width="11.28515625" style="7" customWidth="1"/>
    <col min="5154" max="5154" width="12.28515625" style="7" customWidth="1"/>
    <col min="5155" max="5155" width="14.7109375" style="7" customWidth="1"/>
    <col min="5156" max="5160" width="0" style="7" hidden="1" customWidth="1"/>
    <col min="5161" max="5161" width="20.7109375" style="7" customWidth="1"/>
    <col min="5162" max="5162" width="30.42578125" style="7" customWidth="1"/>
    <col min="5163" max="5376" width="9.140625" style="7"/>
    <col min="5377" max="5377" width="3.85546875" style="7" customWidth="1"/>
    <col min="5378" max="5380" width="0" style="7" hidden="1" customWidth="1"/>
    <col min="5381" max="5381" width="13.28515625" style="7" customWidth="1"/>
    <col min="5382" max="5382" width="13.85546875" style="7" customWidth="1"/>
    <col min="5383" max="5383" width="14.5703125" style="7" customWidth="1"/>
    <col min="5384" max="5384" width="17.42578125" style="7" customWidth="1"/>
    <col min="5385" max="5385" width="19.140625" style="7" customWidth="1"/>
    <col min="5386" max="5386" width="9.42578125" style="7" customWidth="1"/>
    <col min="5387" max="5387" width="1" style="7" customWidth="1"/>
    <col min="5388" max="5388" width="16.85546875" style="7" bestFit="1" customWidth="1"/>
    <col min="5389" max="5389" width="17.5703125" style="7" bestFit="1" customWidth="1"/>
    <col min="5390" max="5390" width="11.140625" style="7" customWidth="1"/>
    <col min="5391" max="5391" width="11.42578125" style="7" customWidth="1"/>
    <col min="5392" max="5392" width="15.85546875" style="7" customWidth="1"/>
    <col min="5393" max="5393" width="8.28515625" style="7" customWidth="1"/>
    <col min="5394" max="5394" width="20.28515625" style="7" customWidth="1"/>
    <col min="5395" max="5395" width="16.28515625" style="7" customWidth="1"/>
    <col min="5396" max="5396" width="17.5703125" style="7" customWidth="1"/>
    <col min="5397" max="5399" width="9.140625" style="7"/>
    <col min="5400" max="5400" width="13.140625" style="7" customWidth="1"/>
    <col min="5401" max="5401" width="9.140625" style="7"/>
    <col min="5402" max="5402" width="18" style="7" customWidth="1"/>
    <col min="5403" max="5403" width="18.7109375" style="7" customWidth="1"/>
    <col min="5404" max="5406" width="0" style="7" hidden="1" customWidth="1"/>
    <col min="5407" max="5407" width="13.85546875" style="7" customWidth="1"/>
    <col min="5408" max="5408" width="12.7109375" style="7" bestFit="1" customWidth="1"/>
    <col min="5409" max="5409" width="11.28515625" style="7" customWidth="1"/>
    <col min="5410" max="5410" width="12.28515625" style="7" customWidth="1"/>
    <col min="5411" max="5411" width="14.7109375" style="7" customWidth="1"/>
    <col min="5412" max="5416" width="0" style="7" hidden="1" customWidth="1"/>
    <col min="5417" max="5417" width="20.7109375" style="7" customWidth="1"/>
    <col min="5418" max="5418" width="30.42578125" style="7" customWidth="1"/>
    <col min="5419" max="5632" width="9.140625" style="7"/>
    <col min="5633" max="5633" width="3.85546875" style="7" customWidth="1"/>
    <col min="5634" max="5636" width="0" style="7" hidden="1" customWidth="1"/>
    <col min="5637" max="5637" width="13.28515625" style="7" customWidth="1"/>
    <col min="5638" max="5638" width="13.85546875" style="7" customWidth="1"/>
    <col min="5639" max="5639" width="14.5703125" style="7" customWidth="1"/>
    <col min="5640" max="5640" width="17.42578125" style="7" customWidth="1"/>
    <col min="5641" max="5641" width="19.140625" style="7" customWidth="1"/>
    <col min="5642" max="5642" width="9.42578125" style="7" customWidth="1"/>
    <col min="5643" max="5643" width="1" style="7" customWidth="1"/>
    <col min="5644" max="5644" width="16.85546875" style="7" bestFit="1" customWidth="1"/>
    <col min="5645" max="5645" width="17.5703125" style="7" bestFit="1" customWidth="1"/>
    <col min="5646" max="5646" width="11.140625" style="7" customWidth="1"/>
    <col min="5647" max="5647" width="11.42578125" style="7" customWidth="1"/>
    <col min="5648" max="5648" width="15.85546875" style="7" customWidth="1"/>
    <col min="5649" max="5649" width="8.28515625" style="7" customWidth="1"/>
    <col min="5650" max="5650" width="20.28515625" style="7" customWidth="1"/>
    <col min="5651" max="5651" width="16.28515625" style="7" customWidth="1"/>
    <col min="5652" max="5652" width="17.5703125" style="7" customWidth="1"/>
    <col min="5653" max="5655" width="9.140625" style="7"/>
    <col min="5656" max="5656" width="13.140625" style="7" customWidth="1"/>
    <col min="5657" max="5657" width="9.140625" style="7"/>
    <col min="5658" max="5658" width="18" style="7" customWidth="1"/>
    <col min="5659" max="5659" width="18.7109375" style="7" customWidth="1"/>
    <col min="5660" max="5662" width="0" style="7" hidden="1" customWidth="1"/>
    <col min="5663" max="5663" width="13.85546875" style="7" customWidth="1"/>
    <col min="5664" max="5664" width="12.7109375" style="7" bestFit="1" customWidth="1"/>
    <col min="5665" max="5665" width="11.28515625" style="7" customWidth="1"/>
    <col min="5666" max="5666" width="12.28515625" style="7" customWidth="1"/>
    <col min="5667" max="5667" width="14.7109375" style="7" customWidth="1"/>
    <col min="5668" max="5672" width="0" style="7" hidden="1" customWidth="1"/>
    <col min="5673" max="5673" width="20.7109375" style="7" customWidth="1"/>
    <col min="5674" max="5674" width="30.42578125" style="7" customWidth="1"/>
    <col min="5675" max="5888" width="9.140625" style="7"/>
    <col min="5889" max="5889" width="3.85546875" style="7" customWidth="1"/>
    <col min="5890" max="5892" width="0" style="7" hidden="1" customWidth="1"/>
    <col min="5893" max="5893" width="13.28515625" style="7" customWidth="1"/>
    <col min="5894" max="5894" width="13.85546875" style="7" customWidth="1"/>
    <col min="5895" max="5895" width="14.5703125" style="7" customWidth="1"/>
    <col min="5896" max="5896" width="17.42578125" style="7" customWidth="1"/>
    <col min="5897" max="5897" width="19.140625" style="7" customWidth="1"/>
    <col min="5898" max="5898" width="9.42578125" style="7" customWidth="1"/>
    <col min="5899" max="5899" width="1" style="7" customWidth="1"/>
    <col min="5900" max="5900" width="16.85546875" style="7" bestFit="1" customWidth="1"/>
    <col min="5901" max="5901" width="17.5703125" style="7" bestFit="1" customWidth="1"/>
    <col min="5902" max="5902" width="11.140625" style="7" customWidth="1"/>
    <col min="5903" max="5903" width="11.42578125" style="7" customWidth="1"/>
    <col min="5904" max="5904" width="15.85546875" style="7" customWidth="1"/>
    <col min="5905" max="5905" width="8.28515625" style="7" customWidth="1"/>
    <col min="5906" max="5906" width="20.28515625" style="7" customWidth="1"/>
    <col min="5907" max="5907" width="16.28515625" style="7" customWidth="1"/>
    <col min="5908" max="5908" width="17.5703125" style="7" customWidth="1"/>
    <col min="5909" max="5911" width="9.140625" style="7"/>
    <col min="5912" max="5912" width="13.140625" style="7" customWidth="1"/>
    <col min="5913" max="5913" width="9.140625" style="7"/>
    <col min="5914" max="5914" width="18" style="7" customWidth="1"/>
    <col min="5915" max="5915" width="18.7109375" style="7" customWidth="1"/>
    <col min="5916" max="5918" width="0" style="7" hidden="1" customWidth="1"/>
    <col min="5919" max="5919" width="13.85546875" style="7" customWidth="1"/>
    <col min="5920" max="5920" width="12.7109375" style="7" bestFit="1" customWidth="1"/>
    <col min="5921" max="5921" width="11.28515625" style="7" customWidth="1"/>
    <col min="5922" max="5922" width="12.28515625" style="7" customWidth="1"/>
    <col min="5923" max="5923" width="14.7109375" style="7" customWidth="1"/>
    <col min="5924" max="5928" width="0" style="7" hidden="1" customWidth="1"/>
    <col min="5929" max="5929" width="20.7109375" style="7" customWidth="1"/>
    <col min="5930" max="5930" width="30.42578125" style="7" customWidth="1"/>
    <col min="5931" max="6144" width="9.140625" style="7"/>
    <col min="6145" max="6145" width="3.85546875" style="7" customWidth="1"/>
    <col min="6146" max="6148" width="0" style="7" hidden="1" customWidth="1"/>
    <col min="6149" max="6149" width="13.28515625" style="7" customWidth="1"/>
    <col min="6150" max="6150" width="13.85546875" style="7" customWidth="1"/>
    <col min="6151" max="6151" width="14.5703125" style="7" customWidth="1"/>
    <col min="6152" max="6152" width="17.42578125" style="7" customWidth="1"/>
    <col min="6153" max="6153" width="19.140625" style="7" customWidth="1"/>
    <col min="6154" max="6154" width="9.42578125" style="7" customWidth="1"/>
    <col min="6155" max="6155" width="1" style="7" customWidth="1"/>
    <col min="6156" max="6156" width="16.85546875" style="7" bestFit="1" customWidth="1"/>
    <col min="6157" max="6157" width="17.5703125" style="7" bestFit="1" customWidth="1"/>
    <col min="6158" max="6158" width="11.140625" style="7" customWidth="1"/>
    <col min="6159" max="6159" width="11.42578125" style="7" customWidth="1"/>
    <col min="6160" max="6160" width="15.85546875" style="7" customWidth="1"/>
    <col min="6161" max="6161" width="8.28515625" style="7" customWidth="1"/>
    <col min="6162" max="6162" width="20.28515625" style="7" customWidth="1"/>
    <col min="6163" max="6163" width="16.28515625" style="7" customWidth="1"/>
    <col min="6164" max="6164" width="17.5703125" style="7" customWidth="1"/>
    <col min="6165" max="6167" width="9.140625" style="7"/>
    <col min="6168" max="6168" width="13.140625" style="7" customWidth="1"/>
    <col min="6169" max="6169" width="9.140625" style="7"/>
    <col min="6170" max="6170" width="18" style="7" customWidth="1"/>
    <col min="6171" max="6171" width="18.7109375" style="7" customWidth="1"/>
    <col min="6172" max="6174" width="0" style="7" hidden="1" customWidth="1"/>
    <col min="6175" max="6175" width="13.85546875" style="7" customWidth="1"/>
    <col min="6176" max="6176" width="12.7109375" style="7" bestFit="1" customWidth="1"/>
    <col min="6177" max="6177" width="11.28515625" style="7" customWidth="1"/>
    <col min="6178" max="6178" width="12.28515625" style="7" customWidth="1"/>
    <col min="6179" max="6179" width="14.7109375" style="7" customWidth="1"/>
    <col min="6180" max="6184" width="0" style="7" hidden="1" customWidth="1"/>
    <col min="6185" max="6185" width="20.7109375" style="7" customWidth="1"/>
    <col min="6186" max="6186" width="30.42578125" style="7" customWidth="1"/>
    <col min="6187" max="6400" width="9.140625" style="7"/>
    <col min="6401" max="6401" width="3.85546875" style="7" customWidth="1"/>
    <col min="6402" max="6404" width="0" style="7" hidden="1" customWidth="1"/>
    <col min="6405" max="6405" width="13.28515625" style="7" customWidth="1"/>
    <col min="6406" max="6406" width="13.85546875" style="7" customWidth="1"/>
    <col min="6407" max="6407" width="14.5703125" style="7" customWidth="1"/>
    <col min="6408" max="6408" width="17.42578125" style="7" customWidth="1"/>
    <col min="6409" max="6409" width="19.140625" style="7" customWidth="1"/>
    <col min="6410" max="6410" width="9.42578125" style="7" customWidth="1"/>
    <col min="6411" max="6411" width="1" style="7" customWidth="1"/>
    <col min="6412" max="6412" width="16.85546875" style="7" bestFit="1" customWidth="1"/>
    <col min="6413" max="6413" width="17.5703125" style="7" bestFit="1" customWidth="1"/>
    <col min="6414" max="6414" width="11.140625" style="7" customWidth="1"/>
    <col min="6415" max="6415" width="11.42578125" style="7" customWidth="1"/>
    <col min="6416" max="6416" width="15.85546875" style="7" customWidth="1"/>
    <col min="6417" max="6417" width="8.28515625" style="7" customWidth="1"/>
    <col min="6418" max="6418" width="20.28515625" style="7" customWidth="1"/>
    <col min="6419" max="6419" width="16.28515625" style="7" customWidth="1"/>
    <col min="6420" max="6420" width="17.5703125" style="7" customWidth="1"/>
    <col min="6421" max="6423" width="9.140625" style="7"/>
    <col min="6424" max="6424" width="13.140625" style="7" customWidth="1"/>
    <col min="6425" max="6425" width="9.140625" style="7"/>
    <col min="6426" max="6426" width="18" style="7" customWidth="1"/>
    <col min="6427" max="6427" width="18.7109375" style="7" customWidth="1"/>
    <col min="6428" max="6430" width="0" style="7" hidden="1" customWidth="1"/>
    <col min="6431" max="6431" width="13.85546875" style="7" customWidth="1"/>
    <col min="6432" max="6432" width="12.7109375" style="7" bestFit="1" customWidth="1"/>
    <col min="6433" max="6433" width="11.28515625" style="7" customWidth="1"/>
    <col min="6434" max="6434" width="12.28515625" style="7" customWidth="1"/>
    <col min="6435" max="6435" width="14.7109375" style="7" customWidth="1"/>
    <col min="6436" max="6440" width="0" style="7" hidden="1" customWidth="1"/>
    <col min="6441" max="6441" width="20.7109375" style="7" customWidth="1"/>
    <col min="6442" max="6442" width="30.42578125" style="7" customWidth="1"/>
    <col min="6443" max="6656" width="9.140625" style="7"/>
    <col min="6657" max="6657" width="3.85546875" style="7" customWidth="1"/>
    <col min="6658" max="6660" width="0" style="7" hidden="1" customWidth="1"/>
    <col min="6661" max="6661" width="13.28515625" style="7" customWidth="1"/>
    <col min="6662" max="6662" width="13.85546875" style="7" customWidth="1"/>
    <col min="6663" max="6663" width="14.5703125" style="7" customWidth="1"/>
    <col min="6664" max="6664" width="17.42578125" style="7" customWidth="1"/>
    <col min="6665" max="6665" width="19.140625" style="7" customWidth="1"/>
    <col min="6666" max="6666" width="9.42578125" style="7" customWidth="1"/>
    <col min="6667" max="6667" width="1" style="7" customWidth="1"/>
    <col min="6668" max="6668" width="16.85546875" style="7" bestFit="1" customWidth="1"/>
    <col min="6669" max="6669" width="17.5703125" style="7" bestFit="1" customWidth="1"/>
    <col min="6670" max="6670" width="11.140625" style="7" customWidth="1"/>
    <col min="6671" max="6671" width="11.42578125" style="7" customWidth="1"/>
    <col min="6672" max="6672" width="15.85546875" style="7" customWidth="1"/>
    <col min="6673" max="6673" width="8.28515625" style="7" customWidth="1"/>
    <col min="6674" max="6674" width="20.28515625" style="7" customWidth="1"/>
    <col min="6675" max="6675" width="16.28515625" style="7" customWidth="1"/>
    <col min="6676" max="6676" width="17.5703125" style="7" customWidth="1"/>
    <col min="6677" max="6679" width="9.140625" style="7"/>
    <col min="6680" max="6680" width="13.140625" style="7" customWidth="1"/>
    <col min="6681" max="6681" width="9.140625" style="7"/>
    <col min="6682" max="6682" width="18" style="7" customWidth="1"/>
    <col min="6683" max="6683" width="18.7109375" style="7" customWidth="1"/>
    <col min="6684" max="6686" width="0" style="7" hidden="1" customWidth="1"/>
    <col min="6687" max="6687" width="13.85546875" style="7" customWidth="1"/>
    <col min="6688" max="6688" width="12.7109375" style="7" bestFit="1" customWidth="1"/>
    <col min="6689" max="6689" width="11.28515625" style="7" customWidth="1"/>
    <col min="6690" max="6690" width="12.28515625" style="7" customWidth="1"/>
    <col min="6691" max="6691" width="14.7109375" style="7" customWidth="1"/>
    <col min="6692" max="6696" width="0" style="7" hidden="1" customWidth="1"/>
    <col min="6697" max="6697" width="20.7109375" style="7" customWidth="1"/>
    <col min="6698" max="6698" width="30.42578125" style="7" customWidth="1"/>
    <col min="6699" max="6912" width="9.140625" style="7"/>
    <col min="6913" max="6913" width="3.85546875" style="7" customWidth="1"/>
    <col min="6914" max="6916" width="0" style="7" hidden="1" customWidth="1"/>
    <col min="6917" max="6917" width="13.28515625" style="7" customWidth="1"/>
    <col min="6918" max="6918" width="13.85546875" style="7" customWidth="1"/>
    <col min="6919" max="6919" width="14.5703125" style="7" customWidth="1"/>
    <col min="6920" max="6920" width="17.42578125" style="7" customWidth="1"/>
    <col min="6921" max="6921" width="19.140625" style="7" customWidth="1"/>
    <col min="6922" max="6922" width="9.42578125" style="7" customWidth="1"/>
    <col min="6923" max="6923" width="1" style="7" customWidth="1"/>
    <col min="6924" max="6924" width="16.85546875" style="7" bestFit="1" customWidth="1"/>
    <col min="6925" max="6925" width="17.5703125" style="7" bestFit="1" customWidth="1"/>
    <col min="6926" max="6926" width="11.140625" style="7" customWidth="1"/>
    <col min="6927" max="6927" width="11.42578125" style="7" customWidth="1"/>
    <col min="6928" max="6928" width="15.85546875" style="7" customWidth="1"/>
    <col min="6929" max="6929" width="8.28515625" style="7" customWidth="1"/>
    <col min="6930" max="6930" width="20.28515625" style="7" customWidth="1"/>
    <col min="6931" max="6931" width="16.28515625" style="7" customWidth="1"/>
    <col min="6932" max="6932" width="17.5703125" style="7" customWidth="1"/>
    <col min="6933" max="6935" width="9.140625" style="7"/>
    <col min="6936" max="6936" width="13.140625" style="7" customWidth="1"/>
    <col min="6937" max="6937" width="9.140625" style="7"/>
    <col min="6938" max="6938" width="18" style="7" customWidth="1"/>
    <col min="6939" max="6939" width="18.7109375" style="7" customWidth="1"/>
    <col min="6940" max="6942" width="0" style="7" hidden="1" customWidth="1"/>
    <col min="6943" max="6943" width="13.85546875" style="7" customWidth="1"/>
    <col min="6944" max="6944" width="12.7109375" style="7" bestFit="1" customWidth="1"/>
    <col min="6945" max="6945" width="11.28515625" style="7" customWidth="1"/>
    <col min="6946" max="6946" width="12.28515625" style="7" customWidth="1"/>
    <col min="6947" max="6947" width="14.7109375" style="7" customWidth="1"/>
    <col min="6948" max="6952" width="0" style="7" hidden="1" customWidth="1"/>
    <col min="6953" max="6953" width="20.7109375" style="7" customWidth="1"/>
    <col min="6954" max="6954" width="30.42578125" style="7" customWidth="1"/>
    <col min="6955" max="7168" width="9.140625" style="7"/>
    <col min="7169" max="7169" width="3.85546875" style="7" customWidth="1"/>
    <col min="7170" max="7172" width="0" style="7" hidden="1" customWidth="1"/>
    <col min="7173" max="7173" width="13.28515625" style="7" customWidth="1"/>
    <col min="7174" max="7174" width="13.85546875" style="7" customWidth="1"/>
    <col min="7175" max="7175" width="14.5703125" style="7" customWidth="1"/>
    <col min="7176" max="7176" width="17.42578125" style="7" customWidth="1"/>
    <col min="7177" max="7177" width="19.140625" style="7" customWidth="1"/>
    <col min="7178" max="7178" width="9.42578125" style="7" customWidth="1"/>
    <col min="7179" max="7179" width="1" style="7" customWidth="1"/>
    <col min="7180" max="7180" width="16.85546875" style="7" bestFit="1" customWidth="1"/>
    <col min="7181" max="7181" width="17.5703125" style="7" bestFit="1" customWidth="1"/>
    <col min="7182" max="7182" width="11.140625" style="7" customWidth="1"/>
    <col min="7183" max="7183" width="11.42578125" style="7" customWidth="1"/>
    <col min="7184" max="7184" width="15.85546875" style="7" customWidth="1"/>
    <col min="7185" max="7185" width="8.28515625" style="7" customWidth="1"/>
    <col min="7186" max="7186" width="20.28515625" style="7" customWidth="1"/>
    <col min="7187" max="7187" width="16.28515625" style="7" customWidth="1"/>
    <col min="7188" max="7188" width="17.5703125" style="7" customWidth="1"/>
    <col min="7189" max="7191" width="9.140625" style="7"/>
    <col min="7192" max="7192" width="13.140625" style="7" customWidth="1"/>
    <col min="7193" max="7193" width="9.140625" style="7"/>
    <col min="7194" max="7194" width="18" style="7" customWidth="1"/>
    <col min="7195" max="7195" width="18.7109375" style="7" customWidth="1"/>
    <col min="7196" max="7198" width="0" style="7" hidden="1" customWidth="1"/>
    <col min="7199" max="7199" width="13.85546875" style="7" customWidth="1"/>
    <col min="7200" max="7200" width="12.7109375" style="7" bestFit="1" customWidth="1"/>
    <col min="7201" max="7201" width="11.28515625" style="7" customWidth="1"/>
    <col min="7202" max="7202" width="12.28515625" style="7" customWidth="1"/>
    <col min="7203" max="7203" width="14.7109375" style="7" customWidth="1"/>
    <col min="7204" max="7208" width="0" style="7" hidden="1" customWidth="1"/>
    <col min="7209" max="7209" width="20.7109375" style="7" customWidth="1"/>
    <col min="7210" max="7210" width="30.42578125" style="7" customWidth="1"/>
    <col min="7211" max="7424" width="9.140625" style="7"/>
    <col min="7425" max="7425" width="3.85546875" style="7" customWidth="1"/>
    <col min="7426" max="7428" width="0" style="7" hidden="1" customWidth="1"/>
    <col min="7429" max="7429" width="13.28515625" style="7" customWidth="1"/>
    <col min="7430" max="7430" width="13.85546875" style="7" customWidth="1"/>
    <col min="7431" max="7431" width="14.5703125" style="7" customWidth="1"/>
    <col min="7432" max="7432" width="17.42578125" style="7" customWidth="1"/>
    <col min="7433" max="7433" width="19.140625" style="7" customWidth="1"/>
    <col min="7434" max="7434" width="9.42578125" style="7" customWidth="1"/>
    <col min="7435" max="7435" width="1" style="7" customWidth="1"/>
    <col min="7436" max="7436" width="16.85546875" style="7" bestFit="1" customWidth="1"/>
    <col min="7437" max="7437" width="17.5703125" style="7" bestFit="1" customWidth="1"/>
    <col min="7438" max="7438" width="11.140625" style="7" customWidth="1"/>
    <col min="7439" max="7439" width="11.42578125" style="7" customWidth="1"/>
    <col min="7440" max="7440" width="15.85546875" style="7" customWidth="1"/>
    <col min="7441" max="7441" width="8.28515625" style="7" customWidth="1"/>
    <col min="7442" max="7442" width="20.28515625" style="7" customWidth="1"/>
    <col min="7443" max="7443" width="16.28515625" style="7" customWidth="1"/>
    <col min="7444" max="7444" width="17.5703125" style="7" customWidth="1"/>
    <col min="7445" max="7447" width="9.140625" style="7"/>
    <col min="7448" max="7448" width="13.140625" style="7" customWidth="1"/>
    <col min="7449" max="7449" width="9.140625" style="7"/>
    <col min="7450" max="7450" width="18" style="7" customWidth="1"/>
    <col min="7451" max="7451" width="18.7109375" style="7" customWidth="1"/>
    <col min="7452" max="7454" width="0" style="7" hidden="1" customWidth="1"/>
    <col min="7455" max="7455" width="13.85546875" style="7" customWidth="1"/>
    <col min="7456" max="7456" width="12.7109375" style="7" bestFit="1" customWidth="1"/>
    <col min="7457" max="7457" width="11.28515625" style="7" customWidth="1"/>
    <col min="7458" max="7458" width="12.28515625" style="7" customWidth="1"/>
    <col min="7459" max="7459" width="14.7109375" style="7" customWidth="1"/>
    <col min="7460" max="7464" width="0" style="7" hidden="1" customWidth="1"/>
    <col min="7465" max="7465" width="20.7109375" style="7" customWidth="1"/>
    <col min="7466" max="7466" width="30.42578125" style="7" customWidth="1"/>
    <col min="7467" max="7680" width="9.140625" style="7"/>
    <col min="7681" max="7681" width="3.85546875" style="7" customWidth="1"/>
    <col min="7682" max="7684" width="0" style="7" hidden="1" customWidth="1"/>
    <col min="7685" max="7685" width="13.28515625" style="7" customWidth="1"/>
    <col min="7686" max="7686" width="13.85546875" style="7" customWidth="1"/>
    <col min="7687" max="7687" width="14.5703125" style="7" customWidth="1"/>
    <col min="7688" max="7688" width="17.42578125" style="7" customWidth="1"/>
    <col min="7689" max="7689" width="19.140625" style="7" customWidth="1"/>
    <col min="7690" max="7690" width="9.42578125" style="7" customWidth="1"/>
    <col min="7691" max="7691" width="1" style="7" customWidth="1"/>
    <col min="7692" max="7692" width="16.85546875" style="7" bestFit="1" customWidth="1"/>
    <col min="7693" max="7693" width="17.5703125" style="7" bestFit="1" customWidth="1"/>
    <col min="7694" max="7694" width="11.140625" style="7" customWidth="1"/>
    <col min="7695" max="7695" width="11.42578125" style="7" customWidth="1"/>
    <col min="7696" max="7696" width="15.85546875" style="7" customWidth="1"/>
    <col min="7697" max="7697" width="8.28515625" style="7" customWidth="1"/>
    <col min="7698" max="7698" width="20.28515625" style="7" customWidth="1"/>
    <col min="7699" max="7699" width="16.28515625" style="7" customWidth="1"/>
    <col min="7700" max="7700" width="17.5703125" style="7" customWidth="1"/>
    <col min="7701" max="7703" width="9.140625" style="7"/>
    <col min="7704" max="7704" width="13.140625" style="7" customWidth="1"/>
    <col min="7705" max="7705" width="9.140625" style="7"/>
    <col min="7706" max="7706" width="18" style="7" customWidth="1"/>
    <col min="7707" max="7707" width="18.7109375" style="7" customWidth="1"/>
    <col min="7708" max="7710" width="0" style="7" hidden="1" customWidth="1"/>
    <col min="7711" max="7711" width="13.85546875" style="7" customWidth="1"/>
    <col min="7712" max="7712" width="12.7109375" style="7" bestFit="1" customWidth="1"/>
    <col min="7713" max="7713" width="11.28515625" style="7" customWidth="1"/>
    <col min="7714" max="7714" width="12.28515625" style="7" customWidth="1"/>
    <col min="7715" max="7715" width="14.7109375" style="7" customWidth="1"/>
    <col min="7716" max="7720" width="0" style="7" hidden="1" customWidth="1"/>
    <col min="7721" max="7721" width="20.7109375" style="7" customWidth="1"/>
    <col min="7722" max="7722" width="30.42578125" style="7" customWidth="1"/>
    <col min="7723" max="7936" width="9.140625" style="7"/>
    <col min="7937" max="7937" width="3.85546875" style="7" customWidth="1"/>
    <col min="7938" max="7940" width="0" style="7" hidden="1" customWidth="1"/>
    <col min="7941" max="7941" width="13.28515625" style="7" customWidth="1"/>
    <col min="7942" max="7942" width="13.85546875" style="7" customWidth="1"/>
    <col min="7943" max="7943" width="14.5703125" style="7" customWidth="1"/>
    <col min="7944" max="7944" width="17.42578125" style="7" customWidth="1"/>
    <col min="7945" max="7945" width="19.140625" style="7" customWidth="1"/>
    <col min="7946" max="7946" width="9.42578125" style="7" customWidth="1"/>
    <col min="7947" max="7947" width="1" style="7" customWidth="1"/>
    <col min="7948" max="7948" width="16.85546875" style="7" bestFit="1" customWidth="1"/>
    <col min="7949" max="7949" width="17.5703125" style="7" bestFit="1" customWidth="1"/>
    <col min="7950" max="7950" width="11.140625" style="7" customWidth="1"/>
    <col min="7951" max="7951" width="11.42578125" style="7" customWidth="1"/>
    <col min="7952" max="7952" width="15.85546875" style="7" customWidth="1"/>
    <col min="7953" max="7953" width="8.28515625" style="7" customWidth="1"/>
    <col min="7954" max="7954" width="20.28515625" style="7" customWidth="1"/>
    <col min="7955" max="7955" width="16.28515625" style="7" customWidth="1"/>
    <col min="7956" max="7956" width="17.5703125" style="7" customWidth="1"/>
    <col min="7957" max="7959" width="9.140625" style="7"/>
    <col min="7960" max="7960" width="13.140625" style="7" customWidth="1"/>
    <col min="7961" max="7961" width="9.140625" style="7"/>
    <col min="7962" max="7962" width="18" style="7" customWidth="1"/>
    <col min="7963" max="7963" width="18.7109375" style="7" customWidth="1"/>
    <col min="7964" max="7966" width="0" style="7" hidden="1" customWidth="1"/>
    <col min="7967" max="7967" width="13.85546875" style="7" customWidth="1"/>
    <col min="7968" max="7968" width="12.7109375" style="7" bestFit="1" customWidth="1"/>
    <col min="7969" max="7969" width="11.28515625" style="7" customWidth="1"/>
    <col min="7970" max="7970" width="12.28515625" style="7" customWidth="1"/>
    <col min="7971" max="7971" width="14.7109375" style="7" customWidth="1"/>
    <col min="7972" max="7976" width="0" style="7" hidden="1" customWidth="1"/>
    <col min="7977" max="7977" width="20.7109375" style="7" customWidth="1"/>
    <col min="7978" max="7978" width="30.42578125" style="7" customWidth="1"/>
    <col min="7979" max="8192" width="9.140625" style="7"/>
    <col min="8193" max="8193" width="3.85546875" style="7" customWidth="1"/>
    <col min="8194" max="8196" width="0" style="7" hidden="1" customWidth="1"/>
    <col min="8197" max="8197" width="13.28515625" style="7" customWidth="1"/>
    <col min="8198" max="8198" width="13.85546875" style="7" customWidth="1"/>
    <col min="8199" max="8199" width="14.5703125" style="7" customWidth="1"/>
    <col min="8200" max="8200" width="17.42578125" style="7" customWidth="1"/>
    <col min="8201" max="8201" width="19.140625" style="7" customWidth="1"/>
    <col min="8202" max="8202" width="9.42578125" style="7" customWidth="1"/>
    <col min="8203" max="8203" width="1" style="7" customWidth="1"/>
    <col min="8204" max="8204" width="16.85546875" style="7" bestFit="1" customWidth="1"/>
    <col min="8205" max="8205" width="17.5703125" style="7" bestFit="1" customWidth="1"/>
    <col min="8206" max="8206" width="11.140625" style="7" customWidth="1"/>
    <col min="8207" max="8207" width="11.42578125" style="7" customWidth="1"/>
    <col min="8208" max="8208" width="15.85546875" style="7" customWidth="1"/>
    <col min="8209" max="8209" width="8.28515625" style="7" customWidth="1"/>
    <col min="8210" max="8210" width="20.28515625" style="7" customWidth="1"/>
    <col min="8211" max="8211" width="16.28515625" style="7" customWidth="1"/>
    <col min="8212" max="8212" width="17.5703125" style="7" customWidth="1"/>
    <col min="8213" max="8215" width="9.140625" style="7"/>
    <col min="8216" max="8216" width="13.140625" style="7" customWidth="1"/>
    <col min="8217" max="8217" width="9.140625" style="7"/>
    <col min="8218" max="8218" width="18" style="7" customWidth="1"/>
    <col min="8219" max="8219" width="18.7109375" style="7" customWidth="1"/>
    <col min="8220" max="8222" width="0" style="7" hidden="1" customWidth="1"/>
    <col min="8223" max="8223" width="13.85546875" style="7" customWidth="1"/>
    <col min="8224" max="8224" width="12.7109375" style="7" bestFit="1" customWidth="1"/>
    <col min="8225" max="8225" width="11.28515625" style="7" customWidth="1"/>
    <col min="8226" max="8226" width="12.28515625" style="7" customWidth="1"/>
    <col min="8227" max="8227" width="14.7109375" style="7" customWidth="1"/>
    <col min="8228" max="8232" width="0" style="7" hidden="1" customWidth="1"/>
    <col min="8233" max="8233" width="20.7109375" style="7" customWidth="1"/>
    <col min="8234" max="8234" width="30.42578125" style="7" customWidth="1"/>
    <col min="8235" max="8448" width="9.140625" style="7"/>
    <col min="8449" max="8449" width="3.85546875" style="7" customWidth="1"/>
    <col min="8450" max="8452" width="0" style="7" hidden="1" customWidth="1"/>
    <col min="8453" max="8453" width="13.28515625" style="7" customWidth="1"/>
    <col min="8454" max="8454" width="13.85546875" style="7" customWidth="1"/>
    <col min="8455" max="8455" width="14.5703125" style="7" customWidth="1"/>
    <col min="8456" max="8456" width="17.42578125" style="7" customWidth="1"/>
    <col min="8457" max="8457" width="19.140625" style="7" customWidth="1"/>
    <col min="8458" max="8458" width="9.42578125" style="7" customWidth="1"/>
    <col min="8459" max="8459" width="1" style="7" customWidth="1"/>
    <col min="8460" max="8460" width="16.85546875" style="7" bestFit="1" customWidth="1"/>
    <col min="8461" max="8461" width="17.5703125" style="7" bestFit="1" customWidth="1"/>
    <col min="8462" max="8462" width="11.140625" style="7" customWidth="1"/>
    <col min="8463" max="8463" width="11.42578125" style="7" customWidth="1"/>
    <col min="8464" max="8464" width="15.85546875" style="7" customWidth="1"/>
    <col min="8465" max="8465" width="8.28515625" style="7" customWidth="1"/>
    <col min="8466" max="8466" width="20.28515625" style="7" customWidth="1"/>
    <col min="8467" max="8467" width="16.28515625" style="7" customWidth="1"/>
    <col min="8468" max="8468" width="17.5703125" style="7" customWidth="1"/>
    <col min="8469" max="8471" width="9.140625" style="7"/>
    <col min="8472" max="8472" width="13.140625" style="7" customWidth="1"/>
    <col min="8473" max="8473" width="9.140625" style="7"/>
    <col min="8474" max="8474" width="18" style="7" customWidth="1"/>
    <col min="8475" max="8475" width="18.7109375" style="7" customWidth="1"/>
    <col min="8476" max="8478" width="0" style="7" hidden="1" customWidth="1"/>
    <col min="8479" max="8479" width="13.85546875" style="7" customWidth="1"/>
    <col min="8480" max="8480" width="12.7109375" style="7" bestFit="1" customWidth="1"/>
    <col min="8481" max="8481" width="11.28515625" style="7" customWidth="1"/>
    <col min="8482" max="8482" width="12.28515625" style="7" customWidth="1"/>
    <col min="8483" max="8483" width="14.7109375" style="7" customWidth="1"/>
    <col min="8484" max="8488" width="0" style="7" hidden="1" customWidth="1"/>
    <col min="8489" max="8489" width="20.7109375" style="7" customWidth="1"/>
    <col min="8490" max="8490" width="30.42578125" style="7" customWidth="1"/>
    <col min="8491" max="8704" width="9.140625" style="7"/>
    <col min="8705" max="8705" width="3.85546875" style="7" customWidth="1"/>
    <col min="8706" max="8708" width="0" style="7" hidden="1" customWidth="1"/>
    <col min="8709" max="8709" width="13.28515625" style="7" customWidth="1"/>
    <col min="8710" max="8710" width="13.85546875" style="7" customWidth="1"/>
    <col min="8711" max="8711" width="14.5703125" style="7" customWidth="1"/>
    <col min="8712" max="8712" width="17.42578125" style="7" customWidth="1"/>
    <col min="8713" max="8713" width="19.140625" style="7" customWidth="1"/>
    <col min="8714" max="8714" width="9.42578125" style="7" customWidth="1"/>
    <col min="8715" max="8715" width="1" style="7" customWidth="1"/>
    <col min="8716" max="8716" width="16.85546875" style="7" bestFit="1" customWidth="1"/>
    <col min="8717" max="8717" width="17.5703125" style="7" bestFit="1" customWidth="1"/>
    <col min="8718" max="8718" width="11.140625" style="7" customWidth="1"/>
    <col min="8719" max="8719" width="11.42578125" style="7" customWidth="1"/>
    <col min="8720" max="8720" width="15.85546875" style="7" customWidth="1"/>
    <col min="8721" max="8721" width="8.28515625" style="7" customWidth="1"/>
    <col min="8722" max="8722" width="20.28515625" style="7" customWidth="1"/>
    <col min="8723" max="8723" width="16.28515625" style="7" customWidth="1"/>
    <col min="8724" max="8724" width="17.5703125" style="7" customWidth="1"/>
    <col min="8725" max="8727" width="9.140625" style="7"/>
    <col min="8728" max="8728" width="13.140625" style="7" customWidth="1"/>
    <col min="8729" max="8729" width="9.140625" style="7"/>
    <col min="8730" max="8730" width="18" style="7" customWidth="1"/>
    <col min="8731" max="8731" width="18.7109375" style="7" customWidth="1"/>
    <col min="8732" max="8734" width="0" style="7" hidden="1" customWidth="1"/>
    <col min="8735" max="8735" width="13.85546875" style="7" customWidth="1"/>
    <col min="8736" max="8736" width="12.7109375" style="7" bestFit="1" customWidth="1"/>
    <col min="8737" max="8737" width="11.28515625" style="7" customWidth="1"/>
    <col min="8738" max="8738" width="12.28515625" style="7" customWidth="1"/>
    <col min="8739" max="8739" width="14.7109375" style="7" customWidth="1"/>
    <col min="8740" max="8744" width="0" style="7" hidden="1" customWidth="1"/>
    <col min="8745" max="8745" width="20.7109375" style="7" customWidth="1"/>
    <col min="8746" max="8746" width="30.42578125" style="7" customWidth="1"/>
    <col min="8747" max="8960" width="9.140625" style="7"/>
    <col min="8961" max="8961" width="3.85546875" style="7" customWidth="1"/>
    <col min="8962" max="8964" width="0" style="7" hidden="1" customWidth="1"/>
    <col min="8965" max="8965" width="13.28515625" style="7" customWidth="1"/>
    <col min="8966" max="8966" width="13.85546875" style="7" customWidth="1"/>
    <col min="8967" max="8967" width="14.5703125" style="7" customWidth="1"/>
    <col min="8968" max="8968" width="17.42578125" style="7" customWidth="1"/>
    <col min="8969" max="8969" width="19.140625" style="7" customWidth="1"/>
    <col min="8970" max="8970" width="9.42578125" style="7" customWidth="1"/>
    <col min="8971" max="8971" width="1" style="7" customWidth="1"/>
    <col min="8972" max="8972" width="16.85546875" style="7" bestFit="1" customWidth="1"/>
    <col min="8973" max="8973" width="17.5703125" style="7" bestFit="1" customWidth="1"/>
    <col min="8974" max="8974" width="11.140625" style="7" customWidth="1"/>
    <col min="8975" max="8975" width="11.42578125" style="7" customWidth="1"/>
    <col min="8976" max="8976" width="15.85546875" style="7" customWidth="1"/>
    <col min="8977" max="8977" width="8.28515625" style="7" customWidth="1"/>
    <col min="8978" max="8978" width="20.28515625" style="7" customWidth="1"/>
    <col min="8979" max="8979" width="16.28515625" style="7" customWidth="1"/>
    <col min="8980" max="8980" width="17.5703125" style="7" customWidth="1"/>
    <col min="8981" max="8983" width="9.140625" style="7"/>
    <col min="8984" max="8984" width="13.140625" style="7" customWidth="1"/>
    <col min="8985" max="8985" width="9.140625" style="7"/>
    <col min="8986" max="8986" width="18" style="7" customWidth="1"/>
    <col min="8987" max="8987" width="18.7109375" style="7" customWidth="1"/>
    <col min="8988" max="8990" width="0" style="7" hidden="1" customWidth="1"/>
    <col min="8991" max="8991" width="13.85546875" style="7" customWidth="1"/>
    <col min="8992" max="8992" width="12.7109375" style="7" bestFit="1" customWidth="1"/>
    <col min="8993" max="8993" width="11.28515625" style="7" customWidth="1"/>
    <col min="8994" max="8994" width="12.28515625" style="7" customWidth="1"/>
    <col min="8995" max="8995" width="14.7109375" style="7" customWidth="1"/>
    <col min="8996" max="9000" width="0" style="7" hidden="1" customWidth="1"/>
    <col min="9001" max="9001" width="20.7109375" style="7" customWidth="1"/>
    <col min="9002" max="9002" width="30.42578125" style="7" customWidth="1"/>
    <col min="9003" max="9216" width="9.140625" style="7"/>
    <col min="9217" max="9217" width="3.85546875" style="7" customWidth="1"/>
    <col min="9218" max="9220" width="0" style="7" hidden="1" customWidth="1"/>
    <col min="9221" max="9221" width="13.28515625" style="7" customWidth="1"/>
    <col min="9222" max="9222" width="13.85546875" style="7" customWidth="1"/>
    <col min="9223" max="9223" width="14.5703125" style="7" customWidth="1"/>
    <col min="9224" max="9224" width="17.42578125" style="7" customWidth="1"/>
    <col min="9225" max="9225" width="19.140625" style="7" customWidth="1"/>
    <col min="9226" max="9226" width="9.42578125" style="7" customWidth="1"/>
    <col min="9227" max="9227" width="1" style="7" customWidth="1"/>
    <col min="9228" max="9228" width="16.85546875" style="7" bestFit="1" customWidth="1"/>
    <col min="9229" max="9229" width="17.5703125" style="7" bestFit="1" customWidth="1"/>
    <col min="9230" max="9230" width="11.140625" style="7" customWidth="1"/>
    <col min="9231" max="9231" width="11.42578125" style="7" customWidth="1"/>
    <col min="9232" max="9232" width="15.85546875" style="7" customWidth="1"/>
    <col min="9233" max="9233" width="8.28515625" style="7" customWidth="1"/>
    <col min="9234" max="9234" width="20.28515625" style="7" customWidth="1"/>
    <col min="9235" max="9235" width="16.28515625" style="7" customWidth="1"/>
    <col min="9236" max="9236" width="17.5703125" style="7" customWidth="1"/>
    <col min="9237" max="9239" width="9.140625" style="7"/>
    <col min="9240" max="9240" width="13.140625" style="7" customWidth="1"/>
    <col min="9241" max="9241" width="9.140625" style="7"/>
    <col min="9242" max="9242" width="18" style="7" customWidth="1"/>
    <col min="9243" max="9243" width="18.7109375" style="7" customWidth="1"/>
    <col min="9244" max="9246" width="0" style="7" hidden="1" customWidth="1"/>
    <col min="9247" max="9247" width="13.85546875" style="7" customWidth="1"/>
    <col min="9248" max="9248" width="12.7109375" style="7" bestFit="1" customWidth="1"/>
    <col min="9249" max="9249" width="11.28515625" style="7" customWidth="1"/>
    <col min="9250" max="9250" width="12.28515625" style="7" customWidth="1"/>
    <col min="9251" max="9251" width="14.7109375" style="7" customWidth="1"/>
    <col min="9252" max="9256" width="0" style="7" hidden="1" customWidth="1"/>
    <col min="9257" max="9257" width="20.7109375" style="7" customWidth="1"/>
    <col min="9258" max="9258" width="30.42578125" style="7" customWidth="1"/>
    <col min="9259" max="9472" width="9.140625" style="7"/>
    <col min="9473" max="9473" width="3.85546875" style="7" customWidth="1"/>
    <col min="9474" max="9476" width="0" style="7" hidden="1" customWidth="1"/>
    <col min="9477" max="9477" width="13.28515625" style="7" customWidth="1"/>
    <col min="9478" max="9478" width="13.85546875" style="7" customWidth="1"/>
    <col min="9479" max="9479" width="14.5703125" style="7" customWidth="1"/>
    <col min="9480" max="9480" width="17.42578125" style="7" customWidth="1"/>
    <col min="9481" max="9481" width="19.140625" style="7" customWidth="1"/>
    <col min="9482" max="9482" width="9.42578125" style="7" customWidth="1"/>
    <col min="9483" max="9483" width="1" style="7" customWidth="1"/>
    <col min="9484" max="9484" width="16.85546875" style="7" bestFit="1" customWidth="1"/>
    <col min="9485" max="9485" width="17.5703125" style="7" bestFit="1" customWidth="1"/>
    <col min="9486" max="9486" width="11.140625" style="7" customWidth="1"/>
    <col min="9487" max="9487" width="11.42578125" style="7" customWidth="1"/>
    <col min="9488" max="9488" width="15.85546875" style="7" customWidth="1"/>
    <col min="9489" max="9489" width="8.28515625" style="7" customWidth="1"/>
    <col min="9490" max="9490" width="20.28515625" style="7" customWidth="1"/>
    <col min="9491" max="9491" width="16.28515625" style="7" customWidth="1"/>
    <col min="9492" max="9492" width="17.5703125" style="7" customWidth="1"/>
    <col min="9493" max="9495" width="9.140625" style="7"/>
    <col min="9496" max="9496" width="13.140625" style="7" customWidth="1"/>
    <col min="9497" max="9497" width="9.140625" style="7"/>
    <col min="9498" max="9498" width="18" style="7" customWidth="1"/>
    <col min="9499" max="9499" width="18.7109375" style="7" customWidth="1"/>
    <col min="9500" max="9502" width="0" style="7" hidden="1" customWidth="1"/>
    <col min="9503" max="9503" width="13.85546875" style="7" customWidth="1"/>
    <col min="9504" max="9504" width="12.7109375" style="7" bestFit="1" customWidth="1"/>
    <col min="9505" max="9505" width="11.28515625" style="7" customWidth="1"/>
    <col min="9506" max="9506" width="12.28515625" style="7" customWidth="1"/>
    <col min="9507" max="9507" width="14.7109375" style="7" customWidth="1"/>
    <col min="9508" max="9512" width="0" style="7" hidden="1" customWidth="1"/>
    <col min="9513" max="9513" width="20.7109375" style="7" customWidth="1"/>
    <col min="9514" max="9514" width="30.42578125" style="7" customWidth="1"/>
    <col min="9515" max="9728" width="9.140625" style="7"/>
    <col min="9729" max="9729" width="3.85546875" style="7" customWidth="1"/>
    <col min="9730" max="9732" width="0" style="7" hidden="1" customWidth="1"/>
    <col min="9733" max="9733" width="13.28515625" style="7" customWidth="1"/>
    <col min="9734" max="9734" width="13.85546875" style="7" customWidth="1"/>
    <col min="9735" max="9735" width="14.5703125" style="7" customWidth="1"/>
    <col min="9736" max="9736" width="17.42578125" style="7" customWidth="1"/>
    <col min="9737" max="9737" width="19.140625" style="7" customWidth="1"/>
    <col min="9738" max="9738" width="9.42578125" style="7" customWidth="1"/>
    <col min="9739" max="9739" width="1" style="7" customWidth="1"/>
    <col min="9740" max="9740" width="16.85546875" style="7" bestFit="1" customWidth="1"/>
    <col min="9741" max="9741" width="17.5703125" style="7" bestFit="1" customWidth="1"/>
    <col min="9742" max="9742" width="11.140625" style="7" customWidth="1"/>
    <col min="9743" max="9743" width="11.42578125" style="7" customWidth="1"/>
    <col min="9744" max="9744" width="15.85546875" style="7" customWidth="1"/>
    <col min="9745" max="9745" width="8.28515625" style="7" customWidth="1"/>
    <col min="9746" max="9746" width="20.28515625" style="7" customWidth="1"/>
    <col min="9747" max="9747" width="16.28515625" style="7" customWidth="1"/>
    <col min="9748" max="9748" width="17.5703125" style="7" customWidth="1"/>
    <col min="9749" max="9751" width="9.140625" style="7"/>
    <col min="9752" max="9752" width="13.140625" style="7" customWidth="1"/>
    <col min="9753" max="9753" width="9.140625" style="7"/>
    <col min="9754" max="9754" width="18" style="7" customWidth="1"/>
    <col min="9755" max="9755" width="18.7109375" style="7" customWidth="1"/>
    <col min="9756" max="9758" width="0" style="7" hidden="1" customWidth="1"/>
    <col min="9759" max="9759" width="13.85546875" style="7" customWidth="1"/>
    <col min="9760" max="9760" width="12.7109375" style="7" bestFit="1" customWidth="1"/>
    <col min="9761" max="9761" width="11.28515625" style="7" customWidth="1"/>
    <col min="9762" max="9762" width="12.28515625" style="7" customWidth="1"/>
    <col min="9763" max="9763" width="14.7109375" style="7" customWidth="1"/>
    <col min="9764" max="9768" width="0" style="7" hidden="1" customWidth="1"/>
    <col min="9769" max="9769" width="20.7109375" style="7" customWidth="1"/>
    <col min="9770" max="9770" width="30.42578125" style="7" customWidth="1"/>
    <col min="9771" max="9984" width="9.140625" style="7"/>
    <col min="9985" max="9985" width="3.85546875" style="7" customWidth="1"/>
    <col min="9986" max="9988" width="0" style="7" hidden="1" customWidth="1"/>
    <col min="9989" max="9989" width="13.28515625" style="7" customWidth="1"/>
    <col min="9990" max="9990" width="13.85546875" style="7" customWidth="1"/>
    <col min="9991" max="9991" width="14.5703125" style="7" customWidth="1"/>
    <col min="9992" max="9992" width="17.42578125" style="7" customWidth="1"/>
    <col min="9993" max="9993" width="19.140625" style="7" customWidth="1"/>
    <col min="9994" max="9994" width="9.42578125" style="7" customWidth="1"/>
    <col min="9995" max="9995" width="1" style="7" customWidth="1"/>
    <col min="9996" max="9996" width="16.85546875" style="7" bestFit="1" customWidth="1"/>
    <col min="9997" max="9997" width="17.5703125" style="7" bestFit="1" customWidth="1"/>
    <col min="9998" max="9998" width="11.140625" style="7" customWidth="1"/>
    <col min="9999" max="9999" width="11.42578125" style="7" customWidth="1"/>
    <col min="10000" max="10000" width="15.85546875" style="7" customWidth="1"/>
    <col min="10001" max="10001" width="8.28515625" style="7" customWidth="1"/>
    <col min="10002" max="10002" width="20.28515625" style="7" customWidth="1"/>
    <col min="10003" max="10003" width="16.28515625" style="7" customWidth="1"/>
    <col min="10004" max="10004" width="17.5703125" style="7" customWidth="1"/>
    <col min="10005" max="10007" width="9.140625" style="7"/>
    <col min="10008" max="10008" width="13.140625" style="7" customWidth="1"/>
    <col min="10009" max="10009" width="9.140625" style="7"/>
    <col min="10010" max="10010" width="18" style="7" customWidth="1"/>
    <col min="10011" max="10011" width="18.7109375" style="7" customWidth="1"/>
    <col min="10012" max="10014" width="0" style="7" hidden="1" customWidth="1"/>
    <col min="10015" max="10015" width="13.85546875" style="7" customWidth="1"/>
    <col min="10016" max="10016" width="12.7109375" style="7" bestFit="1" customWidth="1"/>
    <col min="10017" max="10017" width="11.28515625" style="7" customWidth="1"/>
    <col min="10018" max="10018" width="12.28515625" style="7" customWidth="1"/>
    <col min="10019" max="10019" width="14.7109375" style="7" customWidth="1"/>
    <col min="10020" max="10024" width="0" style="7" hidden="1" customWidth="1"/>
    <col min="10025" max="10025" width="20.7109375" style="7" customWidth="1"/>
    <col min="10026" max="10026" width="30.42578125" style="7" customWidth="1"/>
    <col min="10027" max="10240" width="9.140625" style="7"/>
    <col min="10241" max="10241" width="3.85546875" style="7" customWidth="1"/>
    <col min="10242" max="10244" width="0" style="7" hidden="1" customWidth="1"/>
    <col min="10245" max="10245" width="13.28515625" style="7" customWidth="1"/>
    <col min="10246" max="10246" width="13.85546875" style="7" customWidth="1"/>
    <col min="10247" max="10247" width="14.5703125" style="7" customWidth="1"/>
    <col min="10248" max="10248" width="17.42578125" style="7" customWidth="1"/>
    <col min="10249" max="10249" width="19.140625" style="7" customWidth="1"/>
    <col min="10250" max="10250" width="9.42578125" style="7" customWidth="1"/>
    <col min="10251" max="10251" width="1" style="7" customWidth="1"/>
    <col min="10252" max="10252" width="16.85546875" style="7" bestFit="1" customWidth="1"/>
    <col min="10253" max="10253" width="17.5703125" style="7" bestFit="1" customWidth="1"/>
    <col min="10254" max="10254" width="11.140625" style="7" customWidth="1"/>
    <col min="10255" max="10255" width="11.42578125" style="7" customWidth="1"/>
    <col min="10256" max="10256" width="15.85546875" style="7" customWidth="1"/>
    <col min="10257" max="10257" width="8.28515625" style="7" customWidth="1"/>
    <col min="10258" max="10258" width="20.28515625" style="7" customWidth="1"/>
    <col min="10259" max="10259" width="16.28515625" style="7" customWidth="1"/>
    <col min="10260" max="10260" width="17.5703125" style="7" customWidth="1"/>
    <col min="10261" max="10263" width="9.140625" style="7"/>
    <col min="10264" max="10264" width="13.140625" style="7" customWidth="1"/>
    <col min="10265" max="10265" width="9.140625" style="7"/>
    <col min="10266" max="10266" width="18" style="7" customWidth="1"/>
    <col min="10267" max="10267" width="18.7109375" style="7" customWidth="1"/>
    <col min="10268" max="10270" width="0" style="7" hidden="1" customWidth="1"/>
    <col min="10271" max="10271" width="13.85546875" style="7" customWidth="1"/>
    <col min="10272" max="10272" width="12.7109375" style="7" bestFit="1" customWidth="1"/>
    <col min="10273" max="10273" width="11.28515625" style="7" customWidth="1"/>
    <col min="10274" max="10274" width="12.28515625" style="7" customWidth="1"/>
    <col min="10275" max="10275" width="14.7109375" style="7" customWidth="1"/>
    <col min="10276" max="10280" width="0" style="7" hidden="1" customWidth="1"/>
    <col min="10281" max="10281" width="20.7109375" style="7" customWidth="1"/>
    <col min="10282" max="10282" width="30.42578125" style="7" customWidth="1"/>
    <col min="10283" max="10496" width="9.140625" style="7"/>
    <col min="10497" max="10497" width="3.85546875" style="7" customWidth="1"/>
    <col min="10498" max="10500" width="0" style="7" hidden="1" customWidth="1"/>
    <col min="10501" max="10501" width="13.28515625" style="7" customWidth="1"/>
    <col min="10502" max="10502" width="13.85546875" style="7" customWidth="1"/>
    <col min="10503" max="10503" width="14.5703125" style="7" customWidth="1"/>
    <col min="10504" max="10504" width="17.42578125" style="7" customWidth="1"/>
    <col min="10505" max="10505" width="19.140625" style="7" customWidth="1"/>
    <col min="10506" max="10506" width="9.42578125" style="7" customWidth="1"/>
    <col min="10507" max="10507" width="1" style="7" customWidth="1"/>
    <col min="10508" max="10508" width="16.85546875" style="7" bestFit="1" customWidth="1"/>
    <col min="10509" max="10509" width="17.5703125" style="7" bestFit="1" customWidth="1"/>
    <col min="10510" max="10510" width="11.140625" style="7" customWidth="1"/>
    <col min="10511" max="10511" width="11.42578125" style="7" customWidth="1"/>
    <col min="10512" max="10512" width="15.85546875" style="7" customWidth="1"/>
    <col min="10513" max="10513" width="8.28515625" style="7" customWidth="1"/>
    <col min="10514" max="10514" width="20.28515625" style="7" customWidth="1"/>
    <col min="10515" max="10515" width="16.28515625" style="7" customWidth="1"/>
    <col min="10516" max="10516" width="17.5703125" style="7" customWidth="1"/>
    <col min="10517" max="10519" width="9.140625" style="7"/>
    <col min="10520" max="10520" width="13.140625" style="7" customWidth="1"/>
    <col min="10521" max="10521" width="9.140625" style="7"/>
    <col min="10522" max="10522" width="18" style="7" customWidth="1"/>
    <col min="10523" max="10523" width="18.7109375" style="7" customWidth="1"/>
    <col min="10524" max="10526" width="0" style="7" hidden="1" customWidth="1"/>
    <col min="10527" max="10527" width="13.85546875" style="7" customWidth="1"/>
    <col min="10528" max="10528" width="12.7109375" style="7" bestFit="1" customWidth="1"/>
    <col min="10529" max="10529" width="11.28515625" style="7" customWidth="1"/>
    <col min="10530" max="10530" width="12.28515625" style="7" customWidth="1"/>
    <col min="10531" max="10531" width="14.7109375" style="7" customWidth="1"/>
    <col min="10532" max="10536" width="0" style="7" hidden="1" customWidth="1"/>
    <col min="10537" max="10537" width="20.7109375" style="7" customWidth="1"/>
    <col min="10538" max="10538" width="30.42578125" style="7" customWidth="1"/>
    <col min="10539" max="10752" width="9.140625" style="7"/>
    <col min="10753" max="10753" width="3.85546875" style="7" customWidth="1"/>
    <col min="10754" max="10756" width="0" style="7" hidden="1" customWidth="1"/>
    <col min="10757" max="10757" width="13.28515625" style="7" customWidth="1"/>
    <col min="10758" max="10758" width="13.85546875" style="7" customWidth="1"/>
    <col min="10759" max="10759" width="14.5703125" style="7" customWidth="1"/>
    <col min="10760" max="10760" width="17.42578125" style="7" customWidth="1"/>
    <col min="10761" max="10761" width="19.140625" style="7" customWidth="1"/>
    <col min="10762" max="10762" width="9.42578125" style="7" customWidth="1"/>
    <col min="10763" max="10763" width="1" style="7" customWidth="1"/>
    <col min="10764" max="10764" width="16.85546875" style="7" bestFit="1" customWidth="1"/>
    <col min="10765" max="10765" width="17.5703125" style="7" bestFit="1" customWidth="1"/>
    <col min="10766" max="10766" width="11.140625" style="7" customWidth="1"/>
    <col min="10767" max="10767" width="11.42578125" style="7" customWidth="1"/>
    <col min="10768" max="10768" width="15.85546875" style="7" customWidth="1"/>
    <col min="10769" max="10769" width="8.28515625" style="7" customWidth="1"/>
    <col min="10770" max="10770" width="20.28515625" style="7" customWidth="1"/>
    <col min="10771" max="10771" width="16.28515625" style="7" customWidth="1"/>
    <col min="10772" max="10772" width="17.5703125" style="7" customWidth="1"/>
    <col min="10773" max="10775" width="9.140625" style="7"/>
    <col min="10776" max="10776" width="13.140625" style="7" customWidth="1"/>
    <col min="10777" max="10777" width="9.140625" style="7"/>
    <col min="10778" max="10778" width="18" style="7" customWidth="1"/>
    <col min="10779" max="10779" width="18.7109375" style="7" customWidth="1"/>
    <col min="10780" max="10782" width="0" style="7" hidden="1" customWidth="1"/>
    <col min="10783" max="10783" width="13.85546875" style="7" customWidth="1"/>
    <col min="10784" max="10784" width="12.7109375" style="7" bestFit="1" customWidth="1"/>
    <col min="10785" max="10785" width="11.28515625" style="7" customWidth="1"/>
    <col min="10786" max="10786" width="12.28515625" style="7" customWidth="1"/>
    <col min="10787" max="10787" width="14.7109375" style="7" customWidth="1"/>
    <col min="10788" max="10792" width="0" style="7" hidden="1" customWidth="1"/>
    <col min="10793" max="10793" width="20.7109375" style="7" customWidth="1"/>
    <col min="10794" max="10794" width="30.42578125" style="7" customWidth="1"/>
    <col min="10795" max="11008" width="9.140625" style="7"/>
    <col min="11009" max="11009" width="3.85546875" style="7" customWidth="1"/>
    <col min="11010" max="11012" width="0" style="7" hidden="1" customWidth="1"/>
    <col min="11013" max="11013" width="13.28515625" style="7" customWidth="1"/>
    <col min="11014" max="11014" width="13.85546875" style="7" customWidth="1"/>
    <col min="11015" max="11015" width="14.5703125" style="7" customWidth="1"/>
    <col min="11016" max="11016" width="17.42578125" style="7" customWidth="1"/>
    <col min="11017" max="11017" width="19.140625" style="7" customWidth="1"/>
    <col min="11018" max="11018" width="9.42578125" style="7" customWidth="1"/>
    <col min="11019" max="11019" width="1" style="7" customWidth="1"/>
    <col min="11020" max="11020" width="16.85546875" style="7" bestFit="1" customWidth="1"/>
    <col min="11021" max="11021" width="17.5703125" style="7" bestFit="1" customWidth="1"/>
    <col min="11022" max="11022" width="11.140625" style="7" customWidth="1"/>
    <col min="11023" max="11023" width="11.42578125" style="7" customWidth="1"/>
    <col min="11024" max="11024" width="15.85546875" style="7" customWidth="1"/>
    <col min="11025" max="11025" width="8.28515625" style="7" customWidth="1"/>
    <col min="11026" max="11026" width="20.28515625" style="7" customWidth="1"/>
    <col min="11027" max="11027" width="16.28515625" style="7" customWidth="1"/>
    <col min="11028" max="11028" width="17.5703125" style="7" customWidth="1"/>
    <col min="11029" max="11031" width="9.140625" style="7"/>
    <col min="11032" max="11032" width="13.140625" style="7" customWidth="1"/>
    <col min="11033" max="11033" width="9.140625" style="7"/>
    <col min="11034" max="11034" width="18" style="7" customWidth="1"/>
    <col min="11035" max="11035" width="18.7109375" style="7" customWidth="1"/>
    <col min="11036" max="11038" width="0" style="7" hidden="1" customWidth="1"/>
    <col min="11039" max="11039" width="13.85546875" style="7" customWidth="1"/>
    <col min="11040" max="11040" width="12.7109375" style="7" bestFit="1" customWidth="1"/>
    <col min="11041" max="11041" width="11.28515625" style="7" customWidth="1"/>
    <col min="11042" max="11042" width="12.28515625" style="7" customWidth="1"/>
    <col min="11043" max="11043" width="14.7109375" style="7" customWidth="1"/>
    <col min="11044" max="11048" width="0" style="7" hidden="1" customWidth="1"/>
    <col min="11049" max="11049" width="20.7109375" style="7" customWidth="1"/>
    <col min="11050" max="11050" width="30.42578125" style="7" customWidth="1"/>
    <col min="11051" max="11264" width="9.140625" style="7"/>
    <col min="11265" max="11265" width="3.85546875" style="7" customWidth="1"/>
    <col min="11266" max="11268" width="0" style="7" hidden="1" customWidth="1"/>
    <col min="11269" max="11269" width="13.28515625" style="7" customWidth="1"/>
    <col min="11270" max="11270" width="13.85546875" style="7" customWidth="1"/>
    <col min="11271" max="11271" width="14.5703125" style="7" customWidth="1"/>
    <col min="11272" max="11272" width="17.42578125" style="7" customWidth="1"/>
    <col min="11273" max="11273" width="19.140625" style="7" customWidth="1"/>
    <col min="11274" max="11274" width="9.42578125" style="7" customWidth="1"/>
    <col min="11275" max="11275" width="1" style="7" customWidth="1"/>
    <col min="11276" max="11276" width="16.85546875" style="7" bestFit="1" customWidth="1"/>
    <col min="11277" max="11277" width="17.5703125" style="7" bestFit="1" customWidth="1"/>
    <col min="11278" max="11278" width="11.140625" style="7" customWidth="1"/>
    <col min="11279" max="11279" width="11.42578125" style="7" customWidth="1"/>
    <col min="11280" max="11280" width="15.85546875" style="7" customWidth="1"/>
    <col min="11281" max="11281" width="8.28515625" style="7" customWidth="1"/>
    <col min="11282" max="11282" width="20.28515625" style="7" customWidth="1"/>
    <col min="11283" max="11283" width="16.28515625" style="7" customWidth="1"/>
    <col min="11284" max="11284" width="17.5703125" style="7" customWidth="1"/>
    <col min="11285" max="11287" width="9.140625" style="7"/>
    <col min="11288" max="11288" width="13.140625" style="7" customWidth="1"/>
    <col min="11289" max="11289" width="9.140625" style="7"/>
    <col min="11290" max="11290" width="18" style="7" customWidth="1"/>
    <col min="11291" max="11291" width="18.7109375" style="7" customWidth="1"/>
    <col min="11292" max="11294" width="0" style="7" hidden="1" customWidth="1"/>
    <col min="11295" max="11295" width="13.85546875" style="7" customWidth="1"/>
    <col min="11296" max="11296" width="12.7109375" style="7" bestFit="1" customWidth="1"/>
    <col min="11297" max="11297" width="11.28515625" style="7" customWidth="1"/>
    <col min="11298" max="11298" width="12.28515625" style="7" customWidth="1"/>
    <col min="11299" max="11299" width="14.7109375" style="7" customWidth="1"/>
    <col min="11300" max="11304" width="0" style="7" hidden="1" customWidth="1"/>
    <col min="11305" max="11305" width="20.7109375" style="7" customWidth="1"/>
    <col min="11306" max="11306" width="30.42578125" style="7" customWidth="1"/>
    <col min="11307" max="11520" width="9.140625" style="7"/>
    <col min="11521" max="11521" width="3.85546875" style="7" customWidth="1"/>
    <col min="11522" max="11524" width="0" style="7" hidden="1" customWidth="1"/>
    <col min="11525" max="11525" width="13.28515625" style="7" customWidth="1"/>
    <col min="11526" max="11526" width="13.85546875" style="7" customWidth="1"/>
    <col min="11527" max="11527" width="14.5703125" style="7" customWidth="1"/>
    <col min="11528" max="11528" width="17.42578125" style="7" customWidth="1"/>
    <col min="11529" max="11529" width="19.140625" style="7" customWidth="1"/>
    <col min="11530" max="11530" width="9.42578125" style="7" customWidth="1"/>
    <col min="11531" max="11531" width="1" style="7" customWidth="1"/>
    <col min="11532" max="11532" width="16.85546875" style="7" bestFit="1" customWidth="1"/>
    <col min="11533" max="11533" width="17.5703125" style="7" bestFit="1" customWidth="1"/>
    <col min="11534" max="11534" width="11.140625" style="7" customWidth="1"/>
    <col min="11535" max="11535" width="11.42578125" style="7" customWidth="1"/>
    <col min="11536" max="11536" width="15.85546875" style="7" customWidth="1"/>
    <col min="11537" max="11537" width="8.28515625" style="7" customWidth="1"/>
    <col min="11538" max="11538" width="20.28515625" style="7" customWidth="1"/>
    <col min="11539" max="11539" width="16.28515625" style="7" customWidth="1"/>
    <col min="11540" max="11540" width="17.5703125" style="7" customWidth="1"/>
    <col min="11541" max="11543" width="9.140625" style="7"/>
    <col min="11544" max="11544" width="13.140625" style="7" customWidth="1"/>
    <col min="11545" max="11545" width="9.140625" style="7"/>
    <col min="11546" max="11546" width="18" style="7" customWidth="1"/>
    <col min="11547" max="11547" width="18.7109375" style="7" customWidth="1"/>
    <col min="11548" max="11550" width="0" style="7" hidden="1" customWidth="1"/>
    <col min="11551" max="11551" width="13.85546875" style="7" customWidth="1"/>
    <col min="11552" max="11552" width="12.7109375" style="7" bestFit="1" customWidth="1"/>
    <col min="11553" max="11553" width="11.28515625" style="7" customWidth="1"/>
    <col min="11554" max="11554" width="12.28515625" style="7" customWidth="1"/>
    <col min="11555" max="11555" width="14.7109375" style="7" customWidth="1"/>
    <col min="11556" max="11560" width="0" style="7" hidden="1" customWidth="1"/>
    <col min="11561" max="11561" width="20.7109375" style="7" customWidth="1"/>
    <col min="11562" max="11562" width="30.42578125" style="7" customWidth="1"/>
    <col min="11563" max="11776" width="9.140625" style="7"/>
    <col min="11777" max="11777" width="3.85546875" style="7" customWidth="1"/>
    <col min="11778" max="11780" width="0" style="7" hidden="1" customWidth="1"/>
    <col min="11781" max="11781" width="13.28515625" style="7" customWidth="1"/>
    <col min="11782" max="11782" width="13.85546875" style="7" customWidth="1"/>
    <col min="11783" max="11783" width="14.5703125" style="7" customWidth="1"/>
    <col min="11784" max="11784" width="17.42578125" style="7" customWidth="1"/>
    <col min="11785" max="11785" width="19.140625" style="7" customWidth="1"/>
    <col min="11786" max="11786" width="9.42578125" style="7" customWidth="1"/>
    <col min="11787" max="11787" width="1" style="7" customWidth="1"/>
    <col min="11788" max="11788" width="16.85546875" style="7" bestFit="1" customWidth="1"/>
    <col min="11789" max="11789" width="17.5703125" style="7" bestFit="1" customWidth="1"/>
    <col min="11790" max="11790" width="11.140625" style="7" customWidth="1"/>
    <col min="11791" max="11791" width="11.42578125" style="7" customWidth="1"/>
    <col min="11792" max="11792" width="15.85546875" style="7" customWidth="1"/>
    <col min="11793" max="11793" width="8.28515625" style="7" customWidth="1"/>
    <col min="11794" max="11794" width="20.28515625" style="7" customWidth="1"/>
    <col min="11795" max="11795" width="16.28515625" style="7" customWidth="1"/>
    <col min="11796" max="11796" width="17.5703125" style="7" customWidth="1"/>
    <col min="11797" max="11799" width="9.140625" style="7"/>
    <col min="11800" max="11800" width="13.140625" style="7" customWidth="1"/>
    <col min="11801" max="11801" width="9.140625" style="7"/>
    <col min="11802" max="11802" width="18" style="7" customWidth="1"/>
    <col min="11803" max="11803" width="18.7109375" style="7" customWidth="1"/>
    <col min="11804" max="11806" width="0" style="7" hidden="1" customWidth="1"/>
    <col min="11807" max="11807" width="13.85546875" style="7" customWidth="1"/>
    <col min="11808" max="11808" width="12.7109375" style="7" bestFit="1" customWidth="1"/>
    <col min="11809" max="11809" width="11.28515625" style="7" customWidth="1"/>
    <col min="11810" max="11810" width="12.28515625" style="7" customWidth="1"/>
    <col min="11811" max="11811" width="14.7109375" style="7" customWidth="1"/>
    <col min="11812" max="11816" width="0" style="7" hidden="1" customWidth="1"/>
    <col min="11817" max="11817" width="20.7109375" style="7" customWidth="1"/>
    <col min="11818" max="11818" width="30.42578125" style="7" customWidth="1"/>
    <col min="11819" max="12032" width="9.140625" style="7"/>
    <col min="12033" max="12033" width="3.85546875" style="7" customWidth="1"/>
    <col min="12034" max="12036" width="0" style="7" hidden="1" customWidth="1"/>
    <col min="12037" max="12037" width="13.28515625" style="7" customWidth="1"/>
    <col min="12038" max="12038" width="13.85546875" style="7" customWidth="1"/>
    <col min="12039" max="12039" width="14.5703125" style="7" customWidth="1"/>
    <col min="12040" max="12040" width="17.42578125" style="7" customWidth="1"/>
    <col min="12041" max="12041" width="19.140625" style="7" customWidth="1"/>
    <col min="12042" max="12042" width="9.42578125" style="7" customWidth="1"/>
    <col min="12043" max="12043" width="1" style="7" customWidth="1"/>
    <col min="12044" max="12044" width="16.85546875" style="7" bestFit="1" customWidth="1"/>
    <col min="12045" max="12045" width="17.5703125" style="7" bestFit="1" customWidth="1"/>
    <col min="12046" max="12046" width="11.140625" style="7" customWidth="1"/>
    <col min="12047" max="12047" width="11.42578125" style="7" customWidth="1"/>
    <col min="12048" max="12048" width="15.85546875" style="7" customWidth="1"/>
    <col min="12049" max="12049" width="8.28515625" style="7" customWidth="1"/>
    <col min="12050" max="12050" width="20.28515625" style="7" customWidth="1"/>
    <col min="12051" max="12051" width="16.28515625" style="7" customWidth="1"/>
    <col min="12052" max="12052" width="17.5703125" style="7" customWidth="1"/>
    <col min="12053" max="12055" width="9.140625" style="7"/>
    <col min="12056" max="12056" width="13.140625" style="7" customWidth="1"/>
    <col min="12057" max="12057" width="9.140625" style="7"/>
    <col min="12058" max="12058" width="18" style="7" customWidth="1"/>
    <col min="12059" max="12059" width="18.7109375" style="7" customWidth="1"/>
    <col min="12060" max="12062" width="0" style="7" hidden="1" customWidth="1"/>
    <col min="12063" max="12063" width="13.85546875" style="7" customWidth="1"/>
    <col min="12064" max="12064" width="12.7109375" style="7" bestFit="1" customWidth="1"/>
    <col min="12065" max="12065" width="11.28515625" style="7" customWidth="1"/>
    <col min="12066" max="12066" width="12.28515625" style="7" customWidth="1"/>
    <col min="12067" max="12067" width="14.7109375" style="7" customWidth="1"/>
    <col min="12068" max="12072" width="0" style="7" hidden="1" customWidth="1"/>
    <col min="12073" max="12073" width="20.7109375" style="7" customWidth="1"/>
    <col min="12074" max="12074" width="30.42578125" style="7" customWidth="1"/>
    <col min="12075" max="12288" width="9.140625" style="7"/>
    <col min="12289" max="12289" width="3.85546875" style="7" customWidth="1"/>
    <col min="12290" max="12292" width="0" style="7" hidden="1" customWidth="1"/>
    <col min="12293" max="12293" width="13.28515625" style="7" customWidth="1"/>
    <col min="12294" max="12294" width="13.85546875" style="7" customWidth="1"/>
    <col min="12295" max="12295" width="14.5703125" style="7" customWidth="1"/>
    <col min="12296" max="12296" width="17.42578125" style="7" customWidth="1"/>
    <col min="12297" max="12297" width="19.140625" style="7" customWidth="1"/>
    <col min="12298" max="12298" width="9.42578125" style="7" customWidth="1"/>
    <col min="12299" max="12299" width="1" style="7" customWidth="1"/>
    <col min="12300" max="12300" width="16.85546875" style="7" bestFit="1" customWidth="1"/>
    <col min="12301" max="12301" width="17.5703125" style="7" bestFit="1" customWidth="1"/>
    <col min="12302" max="12302" width="11.140625" style="7" customWidth="1"/>
    <col min="12303" max="12303" width="11.42578125" style="7" customWidth="1"/>
    <col min="12304" max="12304" width="15.85546875" style="7" customWidth="1"/>
    <col min="12305" max="12305" width="8.28515625" style="7" customWidth="1"/>
    <col min="12306" max="12306" width="20.28515625" style="7" customWidth="1"/>
    <col min="12307" max="12307" width="16.28515625" style="7" customWidth="1"/>
    <col min="12308" max="12308" width="17.5703125" style="7" customWidth="1"/>
    <col min="12309" max="12311" width="9.140625" style="7"/>
    <col min="12312" max="12312" width="13.140625" style="7" customWidth="1"/>
    <col min="12313" max="12313" width="9.140625" style="7"/>
    <col min="12314" max="12314" width="18" style="7" customWidth="1"/>
    <col min="12315" max="12315" width="18.7109375" style="7" customWidth="1"/>
    <col min="12316" max="12318" width="0" style="7" hidden="1" customWidth="1"/>
    <col min="12319" max="12319" width="13.85546875" style="7" customWidth="1"/>
    <col min="12320" max="12320" width="12.7109375" style="7" bestFit="1" customWidth="1"/>
    <col min="12321" max="12321" width="11.28515625" style="7" customWidth="1"/>
    <col min="12322" max="12322" width="12.28515625" style="7" customWidth="1"/>
    <col min="12323" max="12323" width="14.7109375" style="7" customWidth="1"/>
    <col min="12324" max="12328" width="0" style="7" hidden="1" customWidth="1"/>
    <col min="12329" max="12329" width="20.7109375" style="7" customWidth="1"/>
    <col min="12330" max="12330" width="30.42578125" style="7" customWidth="1"/>
    <col min="12331" max="12544" width="9.140625" style="7"/>
    <col min="12545" max="12545" width="3.85546875" style="7" customWidth="1"/>
    <col min="12546" max="12548" width="0" style="7" hidden="1" customWidth="1"/>
    <col min="12549" max="12549" width="13.28515625" style="7" customWidth="1"/>
    <col min="12550" max="12550" width="13.85546875" style="7" customWidth="1"/>
    <col min="12551" max="12551" width="14.5703125" style="7" customWidth="1"/>
    <col min="12552" max="12552" width="17.42578125" style="7" customWidth="1"/>
    <col min="12553" max="12553" width="19.140625" style="7" customWidth="1"/>
    <col min="12554" max="12554" width="9.42578125" style="7" customWidth="1"/>
    <col min="12555" max="12555" width="1" style="7" customWidth="1"/>
    <col min="12556" max="12556" width="16.85546875" style="7" bestFit="1" customWidth="1"/>
    <col min="12557" max="12557" width="17.5703125" style="7" bestFit="1" customWidth="1"/>
    <col min="12558" max="12558" width="11.140625" style="7" customWidth="1"/>
    <col min="12559" max="12559" width="11.42578125" style="7" customWidth="1"/>
    <col min="12560" max="12560" width="15.85546875" style="7" customWidth="1"/>
    <col min="12561" max="12561" width="8.28515625" style="7" customWidth="1"/>
    <col min="12562" max="12562" width="20.28515625" style="7" customWidth="1"/>
    <col min="12563" max="12563" width="16.28515625" style="7" customWidth="1"/>
    <col min="12564" max="12564" width="17.5703125" style="7" customWidth="1"/>
    <col min="12565" max="12567" width="9.140625" style="7"/>
    <col min="12568" max="12568" width="13.140625" style="7" customWidth="1"/>
    <col min="12569" max="12569" width="9.140625" style="7"/>
    <col min="12570" max="12570" width="18" style="7" customWidth="1"/>
    <col min="12571" max="12571" width="18.7109375" style="7" customWidth="1"/>
    <col min="12572" max="12574" width="0" style="7" hidden="1" customWidth="1"/>
    <col min="12575" max="12575" width="13.85546875" style="7" customWidth="1"/>
    <col min="12576" max="12576" width="12.7109375" style="7" bestFit="1" customWidth="1"/>
    <col min="12577" max="12577" width="11.28515625" style="7" customWidth="1"/>
    <col min="12578" max="12578" width="12.28515625" style="7" customWidth="1"/>
    <col min="12579" max="12579" width="14.7109375" style="7" customWidth="1"/>
    <col min="12580" max="12584" width="0" style="7" hidden="1" customWidth="1"/>
    <col min="12585" max="12585" width="20.7109375" style="7" customWidth="1"/>
    <col min="12586" max="12586" width="30.42578125" style="7" customWidth="1"/>
    <col min="12587" max="12800" width="9.140625" style="7"/>
    <col min="12801" max="12801" width="3.85546875" style="7" customWidth="1"/>
    <col min="12802" max="12804" width="0" style="7" hidden="1" customWidth="1"/>
    <col min="12805" max="12805" width="13.28515625" style="7" customWidth="1"/>
    <col min="12806" max="12806" width="13.85546875" style="7" customWidth="1"/>
    <col min="12807" max="12807" width="14.5703125" style="7" customWidth="1"/>
    <col min="12808" max="12808" width="17.42578125" style="7" customWidth="1"/>
    <col min="12809" max="12809" width="19.140625" style="7" customWidth="1"/>
    <col min="12810" max="12810" width="9.42578125" style="7" customWidth="1"/>
    <col min="12811" max="12811" width="1" style="7" customWidth="1"/>
    <col min="12812" max="12812" width="16.85546875" style="7" bestFit="1" customWidth="1"/>
    <col min="12813" max="12813" width="17.5703125" style="7" bestFit="1" customWidth="1"/>
    <col min="12814" max="12814" width="11.140625" style="7" customWidth="1"/>
    <col min="12815" max="12815" width="11.42578125" style="7" customWidth="1"/>
    <col min="12816" max="12816" width="15.85546875" style="7" customWidth="1"/>
    <col min="12817" max="12817" width="8.28515625" style="7" customWidth="1"/>
    <col min="12818" max="12818" width="20.28515625" style="7" customWidth="1"/>
    <col min="12819" max="12819" width="16.28515625" style="7" customWidth="1"/>
    <col min="12820" max="12820" width="17.5703125" style="7" customWidth="1"/>
    <col min="12821" max="12823" width="9.140625" style="7"/>
    <col min="12824" max="12824" width="13.140625" style="7" customWidth="1"/>
    <col min="12825" max="12825" width="9.140625" style="7"/>
    <col min="12826" max="12826" width="18" style="7" customWidth="1"/>
    <col min="12827" max="12827" width="18.7109375" style="7" customWidth="1"/>
    <col min="12828" max="12830" width="0" style="7" hidden="1" customWidth="1"/>
    <col min="12831" max="12831" width="13.85546875" style="7" customWidth="1"/>
    <col min="12832" max="12832" width="12.7109375" style="7" bestFit="1" customWidth="1"/>
    <col min="12833" max="12833" width="11.28515625" style="7" customWidth="1"/>
    <col min="12834" max="12834" width="12.28515625" style="7" customWidth="1"/>
    <col min="12835" max="12835" width="14.7109375" style="7" customWidth="1"/>
    <col min="12836" max="12840" width="0" style="7" hidden="1" customWidth="1"/>
    <col min="12841" max="12841" width="20.7109375" style="7" customWidth="1"/>
    <col min="12842" max="12842" width="30.42578125" style="7" customWidth="1"/>
    <col min="12843" max="13056" width="9.140625" style="7"/>
    <col min="13057" max="13057" width="3.85546875" style="7" customWidth="1"/>
    <col min="13058" max="13060" width="0" style="7" hidden="1" customWidth="1"/>
    <col min="13061" max="13061" width="13.28515625" style="7" customWidth="1"/>
    <col min="13062" max="13062" width="13.85546875" style="7" customWidth="1"/>
    <col min="13063" max="13063" width="14.5703125" style="7" customWidth="1"/>
    <col min="13064" max="13064" width="17.42578125" style="7" customWidth="1"/>
    <col min="13065" max="13065" width="19.140625" style="7" customWidth="1"/>
    <col min="13066" max="13066" width="9.42578125" style="7" customWidth="1"/>
    <col min="13067" max="13067" width="1" style="7" customWidth="1"/>
    <col min="13068" max="13068" width="16.85546875" style="7" bestFit="1" customWidth="1"/>
    <col min="13069" max="13069" width="17.5703125" style="7" bestFit="1" customWidth="1"/>
    <col min="13070" max="13070" width="11.140625" style="7" customWidth="1"/>
    <col min="13071" max="13071" width="11.42578125" style="7" customWidth="1"/>
    <col min="13072" max="13072" width="15.85546875" style="7" customWidth="1"/>
    <col min="13073" max="13073" width="8.28515625" style="7" customWidth="1"/>
    <col min="13074" max="13074" width="20.28515625" style="7" customWidth="1"/>
    <col min="13075" max="13075" width="16.28515625" style="7" customWidth="1"/>
    <col min="13076" max="13076" width="17.5703125" style="7" customWidth="1"/>
    <col min="13077" max="13079" width="9.140625" style="7"/>
    <col min="13080" max="13080" width="13.140625" style="7" customWidth="1"/>
    <col min="13081" max="13081" width="9.140625" style="7"/>
    <col min="13082" max="13082" width="18" style="7" customWidth="1"/>
    <col min="13083" max="13083" width="18.7109375" style="7" customWidth="1"/>
    <col min="13084" max="13086" width="0" style="7" hidden="1" customWidth="1"/>
    <col min="13087" max="13087" width="13.85546875" style="7" customWidth="1"/>
    <col min="13088" max="13088" width="12.7109375" style="7" bestFit="1" customWidth="1"/>
    <col min="13089" max="13089" width="11.28515625" style="7" customWidth="1"/>
    <col min="13090" max="13090" width="12.28515625" style="7" customWidth="1"/>
    <col min="13091" max="13091" width="14.7109375" style="7" customWidth="1"/>
    <col min="13092" max="13096" width="0" style="7" hidden="1" customWidth="1"/>
    <col min="13097" max="13097" width="20.7109375" style="7" customWidth="1"/>
    <col min="13098" max="13098" width="30.42578125" style="7" customWidth="1"/>
    <col min="13099" max="13312" width="9.140625" style="7"/>
    <col min="13313" max="13313" width="3.85546875" style="7" customWidth="1"/>
    <col min="13314" max="13316" width="0" style="7" hidden="1" customWidth="1"/>
    <col min="13317" max="13317" width="13.28515625" style="7" customWidth="1"/>
    <col min="13318" max="13318" width="13.85546875" style="7" customWidth="1"/>
    <col min="13319" max="13319" width="14.5703125" style="7" customWidth="1"/>
    <col min="13320" max="13320" width="17.42578125" style="7" customWidth="1"/>
    <col min="13321" max="13321" width="19.140625" style="7" customWidth="1"/>
    <col min="13322" max="13322" width="9.42578125" style="7" customWidth="1"/>
    <col min="13323" max="13323" width="1" style="7" customWidth="1"/>
    <col min="13324" max="13324" width="16.85546875" style="7" bestFit="1" customWidth="1"/>
    <col min="13325" max="13325" width="17.5703125" style="7" bestFit="1" customWidth="1"/>
    <col min="13326" max="13326" width="11.140625" style="7" customWidth="1"/>
    <col min="13327" max="13327" width="11.42578125" style="7" customWidth="1"/>
    <col min="13328" max="13328" width="15.85546875" style="7" customWidth="1"/>
    <col min="13329" max="13329" width="8.28515625" style="7" customWidth="1"/>
    <col min="13330" max="13330" width="20.28515625" style="7" customWidth="1"/>
    <col min="13331" max="13331" width="16.28515625" style="7" customWidth="1"/>
    <col min="13332" max="13332" width="17.5703125" style="7" customWidth="1"/>
    <col min="13333" max="13335" width="9.140625" style="7"/>
    <col min="13336" max="13336" width="13.140625" style="7" customWidth="1"/>
    <col min="13337" max="13337" width="9.140625" style="7"/>
    <col min="13338" max="13338" width="18" style="7" customWidth="1"/>
    <col min="13339" max="13339" width="18.7109375" style="7" customWidth="1"/>
    <col min="13340" max="13342" width="0" style="7" hidden="1" customWidth="1"/>
    <col min="13343" max="13343" width="13.85546875" style="7" customWidth="1"/>
    <col min="13344" max="13344" width="12.7109375" style="7" bestFit="1" customWidth="1"/>
    <col min="13345" max="13345" width="11.28515625" style="7" customWidth="1"/>
    <col min="13346" max="13346" width="12.28515625" style="7" customWidth="1"/>
    <col min="13347" max="13347" width="14.7109375" style="7" customWidth="1"/>
    <col min="13348" max="13352" width="0" style="7" hidden="1" customWidth="1"/>
    <col min="13353" max="13353" width="20.7109375" style="7" customWidth="1"/>
    <col min="13354" max="13354" width="30.42578125" style="7" customWidth="1"/>
    <col min="13355" max="13568" width="9.140625" style="7"/>
    <col min="13569" max="13569" width="3.85546875" style="7" customWidth="1"/>
    <col min="13570" max="13572" width="0" style="7" hidden="1" customWidth="1"/>
    <col min="13573" max="13573" width="13.28515625" style="7" customWidth="1"/>
    <col min="13574" max="13574" width="13.85546875" style="7" customWidth="1"/>
    <col min="13575" max="13575" width="14.5703125" style="7" customWidth="1"/>
    <col min="13576" max="13576" width="17.42578125" style="7" customWidth="1"/>
    <col min="13577" max="13577" width="19.140625" style="7" customWidth="1"/>
    <col min="13578" max="13578" width="9.42578125" style="7" customWidth="1"/>
    <col min="13579" max="13579" width="1" style="7" customWidth="1"/>
    <col min="13580" max="13580" width="16.85546875" style="7" bestFit="1" customWidth="1"/>
    <col min="13581" max="13581" width="17.5703125" style="7" bestFit="1" customWidth="1"/>
    <col min="13582" max="13582" width="11.140625" style="7" customWidth="1"/>
    <col min="13583" max="13583" width="11.42578125" style="7" customWidth="1"/>
    <col min="13584" max="13584" width="15.85546875" style="7" customWidth="1"/>
    <col min="13585" max="13585" width="8.28515625" style="7" customWidth="1"/>
    <col min="13586" max="13586" width="20.28515625" style="7" customWidth="1"/>
    <col min="13587" max="13587" width="16.28515625" style="7" customWidth="1"/>
    <col min="13588" max="13588" width="17.5703125" style="7" customWidth="1"/>
    <col min="13589" max="13591" width="9.140625" style="7"/>
    <col min="13592" max="13592" width="13.140625" style="7" customWidth="1"/>
    <col min="13593" max="13593" width="9.140625" style="7"/>
    <col min="13594" max="13594" width="18" style="7" customWidth="1"/>
    <col min="13595" max="13595" width="18.7109375" style="7" customWidth="1"/>
    <col min="13596" max="13598" width="0" style="7" hidden="1" customWidth="1"/>
    <col min="13599" max="13599" width="13.85546875" style="7" customWidth="1"/>
    <col min="13600" max="13600" width="12.7109375" style="7" bestFit="1" customWidth="1"/>
    <col min="13601" max="13601" width="11.28515625" style="7" customWidth="1"/>
    <col min="13602" max="13602" width="12.28515625" style="7" customWidth="1"/>
    <col min="13603" max="13603" width="14.7109375" style="7" customWidth="1"/>
    <col min="13604" max="13608" width="0" style="7" hidden="1" customWidth="1"/>
    <col min="13609" max="13609" width="20.7109375" style="7" customWidth="1"/>
    <col min="13610" max="13610" width="30.42578125" style="7" customWidth="1"/>
    <col min="13611" max="13824" width="9.140625" style="7"/>
    <col min="13825" max="13825" width="3.85546875" style="7" customWidth="1"/>
    <col min="13826" max="13828" width="0" style="7" hidden="1" customWidth="1"/>
    <col min="13829" max="13829" width="13.28515625" style="7" customWidth="1"/>
    <col min="13830" max="13830" width="13.85546875" style="7" customWidth="1"/>
    <col min="13831" max="13831" width="14.5703125" style="7" customWidth="1"/>
    <col min="13832" max="13832" width="17.42578125" style="7" customWidth="1"/>
    <col min="13833" max="13833" width="19.140625" style="7" customWidth="1"/>
    <col min="13834" max="13834" width="9.42578125" style="7" customWidth="1"/>
    <col min="13835" max="13835" width="1" style="7" customWidth="1"/>
    <col min="13836" max="13836" width="16.85546875" style="7" bestFit="1" customWidth="1"/>
    <col min="13837" max="13837" width="17.5703125" style="7" bestFit="1" customWidth="1"/>
    <col min="13838" max="13838" width="11.140625" style="7" customWidth="1"/>
    <col min="13839" max="13839" width="11.42578125" style="7" customWidth="1"/>
    <col min="13840" max="13840" width="15.85546875" style="7" customWidth="1"/>
    <col min="13841" max="13841" width="8.28515625" style="7" customWidth="1"/>
    <col min="13842" max="13842" width="20.28515625" style="7" customWidth="1"/>
    <col min="13843" max="13843" width="16.28515625" style="7" customWidth="1"/>
    <col min="13844" max="13844" width="17.5703125" style="7" customWidth="1"/>
    <col min="13845" max="13847" width="9.140625" style="7"/>
    <col min="13848" max="13848" width="13.140625" style="7" customWidth="1"/>
    <col min="13849" max="13849" width="9.140625" style="7"/>
    <col min="13850" max="13850" width="18" style="7" customWidth="1"/>
    <col min="13851" max="13851" width="18.7109375" style="7" customWidth="1"/>
    <col min="13852" max="13854" width="0" style="7" hidden="1" customWidth="1"/>
    <col min="13855" max="13855" width="13.85546875" style="7" customWidth="1"/>
    <col min="13856" max="13856" width="12.7109375" style="7" bestFit="1" customWidth="1"/>
    <col min="13857" max="13857" width="11.28515625" style="7" customWidth="1"/>
    <col min="13858" max="13858" width="12.28515625" style="7" customWidth="1"/>
    <col min="13859" max="13859" width="14.7109375" style="7" customWidth="1"/>
    <col min="13860" max="13864" width="0" style="7" hidden="1" customWidth="1"/>
    <col min="13865" max="13865" width="20.7109375" style="7" customWidth="1"/>
    <col min="13866" max="13866" width="30.42578125" style="7" customWidth="1"/>
    <col min="13867" max="14080" width="9.140625" style="7"/>
    <col min="14081" max="14081" width="3.85546875" style="7" customWidth="1"/>
    <col min="14082" max="14084" width="0" style="7" hidden="1" customWidth="1"/>
    <col min="14085" max="14085" width="13.28515625" style="7" customWidth="1"/>
    <col min="14086" max="14086" width="13.85546875" style="7" customWidth="1"/>
    <col min="14087" max="14087" width="14.5703125" style="7" customWidth="1"/>
    <col min="14088" max="14088" width="17.42578125" style="7" customWidth="1"/>
    <col min="14089" max="14089" width="19.140625" style="7" customWidth="1"/>
    <col min="14090" max="14090" width="9.42578125" style="7" customWidth="1"/>
    <col min="14091" max="14091" width="1" style="7" customWidth="1"/>
    <col min="14092" max="14092" width="16.85546875" style="7" bestFit="1" customWidth="1"/>
    <col min="14093" max="14093" width="17.5703125" style="7" bestFit="1" customWidth="1"/>
    <col min="14094" max="14094" width="11.140625" style="7" customWidth="1"/>
    <col min="14095" max="14095" width="11.42578125" style="7" customWidth="1"/>
    <col min="14096" max="14096" width="15.85546875" style="7" customWidth="1"/>
    <col min="14097" max="14097" width="8.28515625" style="7" customWidth="1"/>
    <col min="14098" max="14098" width="20.28515625" style="7" customWidth="1"/>
    <col min="14099" max="14099" width="16.28515625" style="7" customWidth="1"/>
    <col min="14100" max="14100" width="17.5703125" style="7" customWidth="1"/>
    <col min="14101" max="14103" width="9.140625" style="7"/>
    <col min="14104" max="14104" width="13.140625" style="7" customWidth="1"/>
    <col min="14105" max="14105" width="9.140625" style="7"/>
    <col min="14106" max="14106" width="18" style="7" customWidth="1"/>
    <col min="14107" max="14107" width="18.7109375" style="7" customWidth="1"/>
    <col min="14108" max="14110" width="0" style="7" hidden="1" customWidth="1"/>
    <col min="14111" max="14111" width="13.85546875" style="7" customWidth="1"/>
    <col min="14112" max="14112" width="12.7109375" style="7" bestFit="1" customWidth="1"/>
    <col min="14113" max="14113" width="11.28515625" style="7" customWidth="1"/>
    <col min="14114" max="14114" width="12.28515625" style="7" customWidth="1"/>
    <col min="14115" max="14115" width="14.7109375" style="7" customWidth="1"/>
    <col min="14116" max="14120" width="0" style="7" hidden="1" customWidth="1"/>
    <col min="14121" max="14121" width="20.7109375" style="7" customWidth="1"/>
    <col min="14122" max="14122" width="30.42578125" style="7" customWidth="1"/>
    <col min="14123" max="14336" width="9.140625" style="7"/>
    <col min="14337" max="14337" width="3.85546875" style="7" customWidth="1"/>
    <col min="14338" max="14340" width="0" style="7" hidden="1" customWidth="1"/>
    <col min="14341" max="14341" width="13.28515625" style="7" customWidth="1"/>
    <col min="14342" max="14342" width="13.85546875" style="7" customWidth="1"/>
    <col min="14343" max="14343" width="14.5703125" style="7" customWidth="1"/>
    <col min="14344" max="14344" width="17.42578125" style="7" customWidth="1"/>
    <col min="14345" max="14345" width="19.140625" style="7" customWidth="1"/>
    <col min="14346" max="14346" width="9.42578125" style="7" customWidth="1"/>
    <col min="14347" max="14347" width="1" style="7" customWidth="1"/>
    <col min="14348" max="14348" width="16.85546875" style="7" bestFit="1" customWidth="1"/>
    <col min="14349" max="14349" width="17.5703125" style="7" bestFit="1" customWidth="1"/>
    <col min="14350" max="14350" width="11.140625" style="7" customWidth="1"/>
    <col min="14351" max="14351" width="11.42578125" style="7" customWidth="1"/>
    <col min="14352" max="14352" width="15.85546875" style="7" customWidth="1"/>
    <col min="14353" max="14353" width="8.28515625" style="7" customWidth="1"/>
    <col min="14354" max="14354" width="20.28515625" style="7" customWidth="1"/>
    <col min="14355" max="14355" width="16.28515625" style="7" customWidth="1"/>
    <col min="14356" max="14356" width="17.5703125" style="7" customWidth="1"/>
    <col min="14357" max="14359" width="9.140625" style="7"/>
    <col min="14360" max="14360" width="13.140625" style="7" customWidth="1"/>
    <col min="14361" max="14361" width="9.140625" style="7"/>
    <col min="14362" max="14362" width="18" style="7" customWidth="1"/>
    <col min="14363" max="14363" width="18.7109375" style="7" customWidth="1"/>
    <col min="14364" max="14366" width="0" style="7" hidden="1" customWidth="1"/>
    <col min="14367" max="14367" width="13.85546875" style="7" customWidth="1"/>
    <col min="14368" max="14368" width="12.7109375" style="7" bestFit="1" customWidth="1"/>
    <col min="14369" max="14369" width="11.28515625" style="7" customWidth="1"/>
    <col min="14370" max="14370" width="12.28515625" style="7" customWidth="1"/>
    <col min="14371" max="14371" width="14.7109375" style="7" customWidth="1"/>
    <col min="14372" max="14376" width="0" style="7" hidden="1" customWidth="1"/>
    <col min="14377" max="14377" width="20.7109375" style="7" customWidth="1"/>
    <col min="14378" max="14378" width="30.42578125" style="7" customWidth="1"/>
    <col min="14379" max="14592" width="9.140625" style="7"/>
    <col min="14593" max="14593" width="3.85546875" style="7" customWidth="1"/>
    <col min="14594" max="14596" width="0" style="7" hidden="1" customWidth="1"/>
    <col min="14597" max="14597" width="13.28515625" style="7" customWidth="1"/>
    <col min="14598" max="14598" width="13.85546875" style="7" customWidth="1"/>
    <col min="14599" max="14599" width="14.5703125" style="7" customWidth="1"/>
    <col min="14600" max="14600" width="17.42578125" style="7" customWidth="1"/>
    <col min="14601" max="14601" width="19.140625" style="7" customWidth="1"/>
    <col min="14602" max="14602" width="9.42578125" style="7" customWidth="1"/>
    <col min="14603" max="14603" width="1" style="7" customWidth="1"/>
    <col min="14604" max="14604" width="16.85546875" style="7" bestFit="1" customWidth="1"/>
    <col min="14605" max="14605" width="17.5703125" style="7" bestFit="1" customWidth="1"/>
    <col min="14606" max="14606" width="11.140625" style="7" customWidth="1"/>
    <col min="14607" max="14607" width="11.42578125" style="7" customWidth="1"/>
    <col min="14608" max="14608" width="15.85546875" style="7" customWidth="1"/>
    <col min="14609" max="14609" width="8.28515625" style="7" customWidth="1"/>
    <col min="14610" max="14610" width="20.28515625" style="7" customWidth="1"/>
    <col min="14611" max="14611" width="16.28515625" style="7" customWidth="1"/>
    <col min="14612" max="14612" width="17.5703125" style="7" customWidth="1"/>
    <col min="14613" max="14615" width="9.140625" style="7"/>
    <col min="14616" max="14616" width="13.140625" style="7" customWidth="1"/>
    <col min="14617" max="14617" width="9.140625" style="7"/>
    <col min="14618" max="14618" width="18" style="7" customWidth="1"/>
    <col min="14619" max="14619" width="18.7109375" style="7" customWidth="1"/>
    <col min="14620" max="14622" width="0" style="7" hidden="1" customWidth="1"/>
    <col min="14623" max="14623" width="13.85546875" style="7" customWidth="1"/>
    <col min="14624" max="14624" width="12.7109375" style="7" bestFit="1" customWidth="1"/>
    <col min="14625" max="14625" width="11.28515625" style="7" customWidth="1"/>
    <col min="14626" max="14626" width="12.28515625" style="7" customWidth="1"/>
    <col min="14627" max="14627" width="14.7109375" style="7" customWidth="1"/>
    <col min="14628" max="14632" width="0" style="7" hidden="1" customWidth="1"/>
    <col min="14633" max="14633" width="20.7109375" style="7" customWidth="1"/>
    <col min="14634" max="14634" width="30.42578125" style="7" customWidth="1"/>
    <col min="14635" max="14848" width="9.140625" style="7"/>
    <col min="14849" max="14849" width="3.85546875" style="7" customWidth="1"/>
    <col min="14850" max="14852" width="0" style="7" hidden="1" customWidth="1"/>
    <col min="14853" max="14853" width="13.28515625" style="7" customWidth="1"/>
    <col min="14854" max="14854" width="13.85546875" style="7" customWidth="1"/>
    <col min="14855" max="14855" width="14.5703125" style="7" customWidth="1"/>
    <col min="14856" max="14856" width="17.42578125" style="7" customWidth="1"/>
    <col min="14857" max="14857" width="19.140625" style="7" customWidth="1"/>
    <col min="14858" max="14858" width="9.42578125" style="7" customWidth="1"/>
    <col min="14859" max="14859" width="1" style="7" customWidth="1"/>
    <col min="14860" max="14860" width="16.85546875" style="7" bestFit="1" customWidth="1"/>
    <col min="14861" max="14861" width="17.5703125" style="7" bestFit="1" customWidth="1"/>
    <col min="14862" max="14862" width="11.140625" style="7" customWidth="1"/>
    <col min="14863" max="14863" width="11.42578125" style="7" customWidth="1"/>
    <col min="14864" max="14864" width="15.85546875" style="7" customWidth="1"/>
    <col min="14865" max="14865" width="8.28515625" style="7" customWidth="1"/>
    <col min="14866" max="14866" width="20.28515625" style="7" customWidth="1"/>
    <col min="14867" max="14867" width="16.28515625" style="7" customWidth="1"/>
    <col min="14868" max="14868" width="17.5703125" style="7" customWidth="1"/>
    <col min="14869" max="14871" width="9.140625" style="7"/>
    <col min="14872" max="14872" width="13.140625" style="7" customWidth="1"/>
    <col min="14873" max="14873" width="9.140625" style="7"/>
    <col min="14874" max="14874" width="18" style="7" customWidth="1"/>
    <col min="14875" max="14875" width="18.7109375" style="7" customWidth="1"/>
    <col min="14876" max="14878" width="0" style="7" hidden="1" customWidth="1"/>
    <col min="14879" max="14879" width="13.85546875" style="7" customWidth="1"/>
    <col min="14880" max="14880" width="12.7109375" style="7" bestFit="1" customWidth="1"/>
    <col min="14881" max="14881" width="11.28515625" style="7" customWidth="1"/>
    <col min="14882" max="14882" width="12.28515625" style="7" customWidth="1"/>
    <col min="14883" max="14883" width="14.7109375" style="7" customWidth="1"/>
    <col min="14884" max="14888" width="0" style="7" hidden="1" customWidth="1"/>
    <col min="14889" max="14889" width="20.7109375" style="7" customWidth="1"/>
    <col min="14890" max="14890" width="30.42578125" style="7" customWidth="1"/>
    <col min="14891" max="15104" width="9.140625" style="7"/>
    <col min="15105" max="15105" width="3.85546875" style="7" customWidth="1"/>
    <col min="15106" max="15108" width="0" style="7" hidden="1" customWidth="1"/>
    <col min="15109" max="15109" width="13.28515625" style="7" customWidth="1"/>
    <col min="15110" max="15110" width="13.85546875" style="7" customWidth="1"/>
    <col min="15111" max="15111" width="14.5703125" style="7" customWidth="1"/>
    <col min="15112" max="15112" width="17.42578125" style="7" customWidth="1"/>
    <col min="15113" max="15113" width="19.140625" style="7" customWidth="1"/>
    <col min="15114" max="15114" width="9.42578125" style="7" customWidth="1"/>
    <col min="15115" max="15115" width="1" style="7" customWidth="1"/>
    <col min="15116" max="15116" width="16.85546875" style="7" bestFit="1" customWidth="1"/>
    <col min="15117" max="15117" width="17.5703125" style="7" bestFit="1" customWidth="1"/>
    <col min="15118" max="15118" width="11.140625" style="7" customWidth="1"/>
    <col min="15119" max="15119" width="11.42578125" style="7" customWidth="1"/>
    <col min="15120" max="15120" width="15.85546875" style="7" customWidth="1"/>
    <col min="15121" max="15121" width="8.28515625" style="7" customWidth="1"/>
    <col min="15122" max="15122" width="20.28515625" style="7" customWidth="1"/>
    <col min="15123" max="15123" width="16.28515625" style="7" customWidth="1"/>
    <col min="15124" max="15124" width="17.5703125" style="7" customWidth="1"/>
    <col min="15125" max="15127" width="9.140625" style="7"/>
    <col min="15128" max="15128" width="13.140625" style="7" customWidth="1"/>
    <col min="15129" max="15129" width="9.140625" style="7"/>
    <col min="15130" max="15130" width="18" style="7" customWidth="1"/>
    <col min="15131" max="15131" width="18.7109375" style="7" customWidth="1"/>
    <col min="15132" max="15134" width="0" style="7" hidden="1" customWidth="1"/>
    <col min="15135" max="15135" width="13.85546875" style="7" customWidth="1"/>
    <col min="15136" max="15136" width="12.7109375" style="7" bestFit="1" customWidth="1"/>
    <col min="15137" max="15137" width="11.28515625" style="7" customWidth="1"/>
    <col min="15138" max="15138" width="12.28515625" style="7" customWidth="1"/>
    <col min="15139" max="15139" width="14.7109375" style="7" customWidth="1"/>
    <col min="15140" max="15144" width="0" style="7" hidden="1" customWidth="1"/>
    <col min="15145" max="15145" width="20.7109375" style="7" customWidth="1"/>
    <col min="15146" max="15146" width="30.42578125" style="7" customWidth="1"/>
    <col min="15147" max="15360" width="9.140625" style="7"/>
    <col min="15361" max="15361" width="3.85546875" style="7" customWidth="1"/>
    <col min="15362" max="15364" width="0" style="7" hidden="1" customWidth="1"/>
    <col min="15365" max="15365" width="13.28515625" style="7" customWidth="1"/>
    <col min="15366" max="15366" width="13.85546875" style="7" customWidth="1"/>
    <col min="15367" max="15367" width="14.5703125" style="7" customWidth="1"/>
    <col min="15368" max="15368" width="17.42578125" style="7" customWidth="1"/>
    <col min="15369" max="15369" width="19.140625" style="7" customWidth="1"/>
    <col min="15370" max="15370" width="9.42578125" style="7" customWidth="1"/>
    <col min="15371" max="15371" width="1" style="7" customWidth="1"/>
    <col min="15372" max="15372" width="16.85546875" style="7" bestFit="1" customWidth="1"/>
    <col min="15373" max="15373" width="17.5703125" style="7" bestFit="1" customWidth="1"/>
    <col min="15374" max="15374" width="11.140625" style="7" customWidth="1"/>
    <col min="15375" max="15375" width="11.42578125" style="7" customWidth="1"/>
    <col min="15376" max="15376" width="15.85546875" style="7" customWidth="1"/>
    <col min="15377" max="15377" width="8.28515625" style="7" customWidth="1"/>
    <col min="15378" max="15378" width="20.28515625" style="7" customWidth="1"/>
    <col min="15379" max="15379" width="16.28515625" style="7" customWidth="1"/>
    <col min="15380" max="15380" width="17.5703125" style="7" customWidth="1"/>
    <col min="15381" max="15383" width="9.140625" style="7"/>
    <col min="15384" max="15384" width="13.140625" style="7" customWidth="1"/>
    <col min="15385" max="15385" width="9.140625" style="7"/>
    <col min="15386" max="15386" width="18" style="7" customWidth="1"/>
    <col min="15387" max="15387" width="18.7109375" style="7" customWidth="1"/>
    <col min="15388" max="15390" width="0" style="7" hidden="1" customWidth="1"/>
    <col min="15391" max="15391" width="13.85546875" style="7" customWidth="1"/>
    <col min="15392" max="15392" width="12.7109375" style="7" bestFit="1" customWidth="1"/>
    <col min="15393" max="15393" width="11.28515625" style="7" customWidth="1"/>
    <col min="15394" max="15394" width="12.28515625" style="7" customWidth="1"/>
    <col min="15395" max="15395" width="14.7109375" style="7" customWidth="1"/>
    <col min="15396" max="15400" width="0" style="7" hidden="1" customWidth="1"/>
    <col min="15401" max="15401" width="20.7109375" style="7" customWidth="1"/>
    <col min="15402" max="15402" width="30.42578125" style="7" customWidth="1"/>
    <col min="15403" max="15616" width="9.140625" style="7"/>
    <col min="15617" max="15617" width="3.85546875" style="7" customWidth="1"/>
    <col min="15618" max="15620" width="0" style="7" hidden="1" customWidth="1"/>
    <col min="15621" max="15621" width="13.28515625" style="7" customWidth="1"/>
    <col min="15622" max="15622" width="13.85546875" style="7" customWidth="1"/>
    <col min="15623" max="15623" width="14.5703125" style="7" customWidth="1"/>
    <col min="15624" max="15624" width="17.42578125" style="7" customWidth="1"/>
    <col min="15625" max="15625" width="19.140625" style="7" customWidth="1"/>
    <col min="15626" max="15626" width="9.42578125" style="7" customWidth="1"/>
    <col min="15627" max="15627" width="1" style="7" customWidth="1"/>
    <col min="15628" max="15628" width="16.85546875" style="7" bestFit="1" customWidth="1"/>
    <col min="15629" max="15629" width="17.5703125" style="7" bestFit="1" customWidth="1"/>
    <col min="15630" max="15630" width="11.140625" style="7" customWidth="1"/>
    <col min="15631" max="15631" width="11.42578125" style="7" customWidth="1"/>
    <col min="15632" max="15632" width="15.85546875" style="7" customWidth="1"/>
    <col min="15633" max="15633" width="8.28515625" style="7" customWidth="1"/>
    <col min="15634" max="15634" width="20.28515625" style="7" customWidth="1"/>
    <col min="15635" max="15635" width="16.28515625" style="7" customWidth="1"/>
    <col min="15636" max="15636" width="17.5703125" style="7" customWidth="1"/>
    <col min="15637" max="15639" width="9.140625" style="7"/>
    <col min="15640" max="15640" width="13.140625" style="7" customWidth="1"/>
    <col min="15641" max="15641" width="9.140625" style="7"/>
    <col min="15642" max="15642" width="18" style="7" customWidth="1"/>
    <col min="15643" max="15643" width="18.7109375" style="7" customWidth="1"/>
    <col min="15644" max="15646" width="0" style="7" hidden="1" customWidth="1"/>
    <col min="15647" max="15647" width="13.85546875" style="7" customWidth="1"/>
    <col min="15648" max="15648" width="12.7109375" style="7" bestFit="1" customWidth="1"/>
    <col min="15649" max="15649" width="11.28515625" style="7" customWidth="1"/>
    <col min="15650" max="15650" width="12.28515625" style="7" customWidth="1"/>
    <col min="15651" max="15651" width="14.7109375" style="7" customWidth="1"/>
    <col min="15652" max="15656" width="0" style="7" hidden="1" customWidth="1"/>
    <col min="15657" max="15657" width="20.7109375" style="7" customWidth="1"/>
    <col min="15658" max="15658" width="30.42578125" style="7" customWidth="1"/>
    <col min="15659" max="15872" width="9.140625" style="7"/>
    <col min="15873" max="15873" width="3.85546875" style="7" customWidth="1"/>
    <col min="15874" max="15876" width="0" style="7" hidden="1" customWidth="1"/>
    <col min="15877" max="15877" width="13.28515625" style="7" customWidth="1"/>
    <col min="15878" max="15878" width="13.85546875" style="7" customWidth="1"/>
    <col min="15879" max="15879" width="14.5703125" style="7" customWidth="1"/>
    <col min="15880" max="15880" width="17.42578125" style="7" customWidth="1"/>
    <col min="15881" max="15881" width="19.140625" style="7" customWidth="1"/>
    <col min="15882" max="15882" width="9.42578125" style="7" customWidth="1"/>
    <col min="15883" max="15883" width="1" style="7" customWidth="1"/>
    <col min="15884" max="15884" width="16.85546875" style="7" bestFit="1" customWidth="1"/>
    <col min="15885" max="15885" width="17.5703125" style="7" bestFit="1" customWidth="1"/>
    <col min="15886" max="15886" width="11.140625" style="7" customWidth="1"/>
    <col min="15887" max="15887" width="11.42578125" style="7" customWidth="1"/>
    <col min="15888" max="15888" width="15.85546875" style="7" customWidth="1"/>
    <col min="15889" max="15889" width="8.28515625" style="7" customWidth="1"/>
    <col min="15890" max="15890" width="20.28515625" style="7" customWidth="1"/>
    <col min="15891" max="15891" width="16.28515625" style="7" customWidth="1"/>
    <col min="15892" max="15892" width="17.5703125" style="7" customWidth="1"/>
    <col min="15893" max="15895" width="9.140625" style="7"/>
    <col min="15896" max="15896" width="13.140625" style="7" customWidth="1"/>
    <col min="15897" max="15897" width="9.140625" style="7"/>
    <col min="15898" max="15898" width="18" style="7" customWidth="1"/>
    <col min="15899" max="15899" width="18.7109375" style="7" customWidth="1"/>
    <col min="15900" max="15902" width="0" style="7" hidden="1" customWidth="1"/>
    <col min="15903" max="15903" width="13.85546875" style="7" customWidth="1"/>
    <col min="15904" max="15904" width="12.7109375" style="7" bestFit="1" customWidth="1"/>
    <col min="15905" max="15905" width="11.28515625" style="7" customWidth="1"/>
    <col min="15906" max="15906" width="12.28515625" style="7" customWidth="1"/>
    <col min="15907" max="15907" width="14.7109375" style="7" customWidth="1"/>
    <col min="15908" max="15912" width="0" style="7" hidden="1" customWidth="1"/>
    <col min="15913" max="15913" width="20.7109375" style="7" customWidth="1"/>
    <col min="15914" max="15914" width="30.42578125" style="7" customWidth="1"/>
    <col min="15915" max="16128" width="9.140625" style="7"/>
    <col min="16129" max="16129" width="3.85546875" style="7" customWidth="1"/>
    <col min="16130" max="16132" width="0" style="7" hidden="1" customWidth="1"/>
    <col min="16133" max="16133" width="13.28515625" style="7" customWidth="1"/>
    <col min="16134" max="16134" width="13.85546875" style="7" customWidth="1"/>
    <col min="16135" max="16135" width="14.5703125" style="7" customWidth="1"/>
    <col min="16136" max="16136" width="17.42578125" style="7" customWidth="1"/>
    <col min="16137" max="16137" width="19.140625" style="7" customWidth="1"/>
    <col min="16138" max="16138" width="9.42578125" style="7" customWidth="1"/>
    <col min="16139" max="16139" width="1" style="7" customWidth="1"/>
    <col min="16140" max="16140" width="16.85546875" style="7" bestFit="1" customWidth="1"/>
    <col min="16141" max="16141" width="17.5703125" style="7" bestFit="1" customWidth="1"/>
    <col min="16142" max="16142" width="11.140625" style="7" customWidth="1"/>
    <col min="16143" max="16143" width="11.42578125" style="7" customWidth="1"/>
    <col min="16144" max="16144" width="15.85546875" style="7" customWidth="1"/>
    <col min="16145" max="16145" width="8.28515625" style="7" customWidth="1"/>
    <col min="16146" max="16146" width="20.28515625" style="7" customWidth="1"/>
    <col min="16147" max="16147" width="16.28515625" style="7" customWidth="1"/>
    <col min="16148" max="16148" width="17.5703125" style="7" customWidth="1"/>
    <col min="16149" max="16151" width="9.140625" style="7"/>
    <col min="16152" max="16152" width="13.140625" style="7" customWidth="1"/>
    <col min="16153" max="16153" width="9.140625" style="7"/>
    <col min="16154" max="16154" width="18" style="7" customWidth="1"/>
    <col min="16155" max="16155" width="18.7109375" style="7" customWidth="1"/>
    <col min="16156" max="16158" width="0" style="7" hidden="1" customWidth="1"/>
    <col min="16159" max="16159" width="13.85546875" style="7" customWidth="1"/>
    <col min="16160" max="16160" width="12.7109375" style="7" bestFit="1" customWidth="1"/>
    <col min="16161" max="16161" width="11.28515625" style="7" customWidth="1"/>
    <col min="16162" max="16162" width="12.28515625" style="7" customWidth="1"/>
    <col min="16163" max="16163" width="14.7109375" style="7" customWidth="1"/>
    <col min="16164" max="16168" width="0" style="7" hidden="1" customWidth="1"/>
    <col min="16169" max="16169" width="20.7109375" style="7" customWidth="1"/>
    <col min="16170" max="16170" width="30.42578125" style="7" customWidth="1"/>
    <col min="16171" max="16384" width="9.140625" style="7"/>
  </cols>
  <sheetData>
    <row r="1" spans="1:44" ht="24.75" customHeight="1" x14ac:dyDescent="0.3">
      <c r="B1" s="88" t="s">
        <v>25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44" ht="14.25" customHeight="1" x14ac:dyDescent="0.2">
      <c r="E2" s="9">
        <f>SUBTOTAL(3,D4:D405)</f>
        <v>402</v>
      </c>
      <c r="AE2" s="89" t="s">
        <v>26</v>
      </c>
      <c r="AF2" s="90"/>
      <c r="AG2" s="90"/>
      <c r="AH2" s="90"/>
      <c r="AI2" s="91"/>
    </row>
    <row r="3" spans="1:44" ht="39" customHeight="1" x14ac:dyDescent="0.2">
      <c r="B3" s="10" t="s">
        <v>27</v>
      </c>
      <c r="C3" s="10" t="s">
        <v>28</v>
      </c>
      <c r="D3" s="10" t="s">
        <v>29</v>
      </c>
      <c r="E3" s="10" t="s">
        <v>30</v>
      </c>
      <c r="F3" s="10" t="s">
        <v>31</v>
      </c>
      <c r="G3" s="11" t="s">
        <v>32</v>
      </c>
      <c r="H3" s="52" t="s">
        <v>33</v>
      </c>
      <c r="I3" s="10" t="s">
        <v>34</v>
      </c>
      <c r="J3" s="10" t="s">
        <v>35</v>
      </c>
      <c r="K3" s="56" t="s">
        <v>36</v>
      </c>
      <c r="L3" s="12" t="s">
        <v>37</v>
      </c>
      <c r="M3" s="12" t="s">
        <v>38</v>
      </c>
      <c r="N3" s="53" t="s">
        <v>39</v>
      </c>
      <c r="O3" s="13" t="s">
        <v>40</v>
      </c>
      <c r="P3" s="57" t="s">
        <v>41</v>
      </c>
      <c r="Q3" s="10" t="s">
        <v>42</v>
      </c>
      <c r="R3" s="14" t="s">
        <v>43</v>
      </c>
      <c r="S3" s="58" t="s">
        <v>44</v>
      </c>
      <c r="T3" s="15" t="s">
        <v>38</v>
      </c>
      <c r="U3" s="15" t="s">
        <v>45</v>
      </c>
      <c r="V3" s="15" t="s">
        <v>46</v>
      </c>
      <c r="W3" s="15" t="s">
        <v>47</v>
      </c>
      <c r="X3" s="15" t="s">
        <v>48</v>
      </c>
      <c r="Y3" s="15" t="s">
        <v>47</v>
      </c>
      <c r="Z3" s="16" t="s">
        <v>49</v>
      </c>
      <c r="AA3" s="17" t="s">
        <v>50</v>
      </c>
      <c r="AB3" s="17" t="s">
        <v>51</v>
      </c>
      <c r="AC3" s="17" t="s">
        <v>52</v>
      </c>
      <c r="AD3" s="17" t="s">
        <v>53</v>
      </c>
      <c r="AE3" s="18" t="s">
        <v>54</v>
      </c>
      <c r="AF3" s="18" t="s">
        <v>55</v>
      </c>
      <c r="AG3" s="19" t="s">
        <v>56</v>
      </c>
      <c r="AH3" s="19" t="s">
        <v>55</v>
      </c>
      <c r="AI3" s="19" t="s">
        <v>57</v>
      </c>
      <c r="AJ3" s="84" t="s">
        <v>58</v>
      </c>
      <c r="AK3" s="84" t="s">
        <v>59</v>
      </c>
      <c r="AL3" s="84" t="s">
        <v>60</v>
      </c>
      <c r="AM3" s="84" t="s">
        <v>61</v>
      </c>
      <c r="AN3" s="84" t="s">
        <v>62</v>
      </c>
      <c r="AO3" s="69" t="s">
        <v>63</v>
      </c>
      <c r="AP3" s="70" t="s">
        <v>0</v>
      </c>
      <c r="AQ3" s="70" t="s">
        <v>1367</v>
      </c>
      <c r="AR3" s="87" t="s">
        <v>1494</v>
      </c>
    </row>
    <row r="4" spans="1:44" ht="14.25" customHeight="1" x14ac:dyDescent="0.25">
      <c r="A4" s="7"/>
      <c r="B4" s="21">
        <v>1</v>
      </c>
      <c r="C4" s="22" t="s">
        <v>64</v>
      </c>
      <c r="D4" s="23" t="s">
        <v>65</v>
      </c>
      <c r="E4" s="24" t="s">
        <v>66</v>
      </c>
      <c r="F4" s="24" t="s">
        <v>67</v>
      </c>
      <c r="G4" s="25" t="s">
        <v>68</v>
      </c>
      <c r="H4" s="24" t="s">
        <v>69</v>
      </c>
      <c r="I4" s="68" t="s">
        <v>70</v>
      </c>
      <c r="J4" s="64">
        <v>29994</v>
      </c>
      <c r="K4" s="27"/>
      <c r="L4" s="28">
        <v>41078</v>
      </c>
      <c r="M4" s="28">
        <v>41821</v>
      </c>
      <c r="N4" s="29" t="s">
        <v>71</v>
      </c>
      <c r="O4" s="65" t="s">
        <v>72</v>
      </c>
      <c r="P4" s="30" t="s">
        <v>16</v>
      </c>
      <c r="Q4" s="66" t="s">
        <v>73</v>
      </c>
      <c r="R4" s="67" t="s">
        <v>74</v>
      </c>
      <c r="S4" s="33" t="s">
        <v>75</v>
      </c>
      <c r="T4" s="34">
        <v>41821</v>
      </c>
      <c r="U4" s="15" t="b">
        <v>1</v>
      </c>
      <c r="V4" s="15" t="s">
        <v>66</v>
      </c>
      <c r="W4" s="15" t="b">
        <v>1</v>
      </c>
      <c r="X4" s="15" t="s">
        <v>67</v>
      </c>
      <c r="Y4" s="15" t="b">
        <v>1</v>
      </c>
      <c r="Z4" s="15" t="s">
        <v>70</v>
      </c>
      <c r="AA4" s="15" t="s">
        <v>76</v>
      </c>
      <c r="AB4" s="15" t="s">
        <v>66</v>
      </c>
      <c r="AC4" s="15"/>
      <c r="AD4" s="15" t="s">
        <v>77</v>
      </c>
      <c r="AE4" s="15"/>
      <c r="AF4" s="15"/>
      <c r="AG4" s="15"/>
      <c r="AH4" s="15"/>
      <c r="AI4" s="15"/>
      <c r="AJ4" s="15" t="s">
        <v>66</v>
      </c>
      <c r="AK4" s="15" t="s">
        <v>66</v>
      </c>
      <c r="AL4" s="15" t="s">
        <v>67</v>
      </c>
      <c r="AM4" s="15" t="s">
        <v>67</v>
      </c>
      <c r="AN4" s="15" t="s">
        <v>22</v>
      </c>
      <c r="AO4" s="72" t="s">
        <v>67</v>
      </c>
      <c r="AP4" s="15" t="s">
        <v>22</v>
      </c>
      <c r="AQ4" s="15" t="s">
        <v>1368</v>
      </c>
      <c r="AR4" s="15" t="s">
        <v>1492</v>
      </c>
    </row>
    <row r="5" spans="1:44" ht="14.25" customHeight="1" x14ac:dyDescent="0.25">
      <c r="A5" s="7"/>
      <c r="B5" s="21">
        <v>2</v>
      </c>
      <c r="C5" s="22" t="s">
        <v>64</v>
      </c>
      <c r="D5" s="23" t="s">
        <v>65</v>
      </c>
      <c r="E5" s="24" t="s">
        <v>78</v>
      </c>
      <c r="F5" s="24" t="s">
        <v>79</v>
      </c>
      <c r="G5" s="25" t="s">
        <v>80</v>
      </c>
      <c r="H5" s="24" t="s">
        <v>81</v>
      </c>
      <c r="I5" s="27" t="s">
        <v>82</v>
      </c>
      <c r="J5" s="26">
        <v>30377</v>
      </c>
      <c r="K5" s="27"/>
      <c r="L5" s="28">
        <v>41085</v>
      </c>
      <c r="M5" s="28">
        <v>41821</v>
      </c>
      <c r="N5" s="29" t="s">
        <v>71</v>
      </c>
      <c r="O5" s="29" t="s">
        <v>72</v>
      </c>
      <c r="P5" s="30" t="s">
        <v>16</v>
      </c>
      <c r="Q5" s="31" t="s">
        <v>73</v>
      </c>
      <c r="R5" s="32" t="s">
        <v>83</v>
      </c>
      <c r="S5" s="33" t="s">
        <v>84</v>
      </c>
      <c r="T5" s="34">
        <v>41821</v>
      </c>
      <c r="U5" s="15" t="b">
        <v>1</v>
      </c>
      <c r="V5" s="15" t="s">
        <v>78</v>
      </c>
      <c r="W5" s="15" t="b">
        <v>1</v>
      </c>
      <c r="X5" s="15" t="s">
        <v>79</v>
      </c>
      <c r="Y5" s="15" t="b">
        <v>1</v>
      </c>
      <c r="Z5" s="15" t="s">
        <v>82</v>
      </c>
      <c r="AA5" s="15" t="s">
        <v>85</v>
      </c>
      <c r="AB5" s="15" t="s">
        <v>78</v>
      </c>
      <c r="AC5" s="15"/>
      <c r="AD5" s="15" t="s">
        <v>77</v>
      </c>
      <c r="AE5" s="15"/>
      <c r="AF5" s="15"/>
      <c r="AG5" s="15"/>
      <c r="AH5" s="15"/>
      <c r="AI5" s="15"/>
      <c r="AJ5" s="15" t="s">
        <v>78</v>
      </c>
      <c r="AK5" s="15" t="s">
        <v>78</v>
      </c>
      <c r="AL5" s="15" t="s">
        <v>79</v>
      </c>
      <c r="AM5" s="15" t="s">
        <v>79</v>
      </c>
      <c r="AN5" s="15" t="s">
        <v>5</v>
      </c>
      <c r="AO5" s="72" t="s">
        <v>79</v>
      </c>
      <c r="AP5" s="15" t="s">
        <v>5</v>
      </c>
      <c r="AQ5" s="15" t="s">
        <v>1369</v>
      </c>
      <c r="AR5" s="15"/>
    </row>
    <row r="6" spans="1:44" ht="14.25" customHeight="1" x14ac:dyDescent="0.25">
      <c r="A6" s="7"/>
      <c r="B6" s="21">
        <v>3</v>
      </c>
      <c r="C6" s="22" t="s">
        <v>64</v>
      </c>
      <c r="D6" s="23" t="s">
        <v>65</v>
      </c>
      <c r="E6" s="24" t="s">
        <v>78</v>
      </c>
      <c r="F6" s="24" t="s">
        <v>86</v>
      </c>
      <c r="G6" s="25" t="s">
        <v>80</v>
      </c>
      <c r="H6" s="24" t="s">
        <v>87</v>
      </c>
      <c r="I6" s="27" t="s">
        <v>88</v>
      </c>
      <c r="J6" s="26">
        <v>30380</v>
      </c>
      <c r="K6" s="27"/>
      <c r="L6" s="28">
        <v>41085</v>
      </c>
      <c r="M6" s="28">
        <v>41821</v>
      </c>
      <c r="N6" s="29" t="s">
        <v>71</v>
      </c>
      <c r="O6" s="29" t="s">
        <v>72</v>
      </c>
      <c r="P6" s="30" t="s">
        <v>16</v>
      </c>
      <c r="Q6" s="31" t="s">
        <v>73</v>
      </c>
      <c r="R6" s="32" t="s">
        <v>89</v>
      </c>
      <c r="S6" s="33" t="s">
        <v>90</v>
      </c>
      <c r="T6" s="34">
        <v>41821</v>
      </c>
      <c r="U6" s="15" t="b">
        <v>1</v>
      </c>
      <c r="V6" s="15" t="s">
        <v>78</v>
      </c>
      <c r="W6" s="15" t="b">
        <v>1</v>
      </c>
      <c r="X6" s="15" t="s">
        <v>86</v>
      </c>
      <c r="Y6" s="15" t="b">
        <v>1</v>
      </c>
      <c r="Z6" s="15" t="s">
        <v>88</v>
      </c>
      <c r="AA6" s="15" t="s">
        <v>91</v>
      </c>
      <c r="AB6" s="15" t="s">
        <v>78</v>
      </c>
      <c r="AC6" s="15"/>
      <c r="AD6" s="15" t="s">
        <v>77</v>
      </c>
      <c r="AE6" s="15"/>
      <c r="AF6" s="15"/>
      <c r="AG6" s="15"/>
      <c r="AH6" s="15"/>
      <c r="AI6" s="15"/>
      <c r="AJ6" s="15" t="s">
        <v>78</v>
      </c>
      <c r="AK6" s="15" t="s">
        <v>78</v>
      </c>
      <c r="AL6" s="15" t="s">
        <v>86</v>
      </c>
      <c r="AM6" s="15" t="s">
        <v>86</v>
      </c>
      <c r="AN6" s="15" t="s">
        <v>5</v>
      </c>
      <c r="AO6" s="72" t="s">
        <v>86</v>
      </c>
      <c r="AP6" s="15" t="s">
        <v>7</v>
      </c>
      <c r="AQ6" s="15" t="s">
        <v>1370</v>
      </c>
      <c r="AR6" s="15"/>
    </row>
    <row r="7" spans="1:44" ht="14.25" customHeight="1" x14ac:dyDescent="0.25">
      <c r="A7" s="7"/>
      <c r="B7" s="21">
        <v>4</v>
      </c>
      <c r="C7" s="22" t="s">
        <v>64</v>
      </c>
      <c r="D7" s="23" t="s">
        <v>65</v>
      </c>
      <c r="E7" s="24" t="s">
        <v>78</v>
      </c>
      <c r="F7" s="24" t="s">
        <v>86</v>
      </c>
      <c r="G7" s="25" t="s">
        <v>80</v>
      </c>
      <c r="H7" s="24" t="s">
        <v>87</v>
      </c>
      <c r="I7" s="27" t="s">
        <v>92</v>
      </c>
      <c r="J7" s="26">
        <v>30382</v>
      </c>
      <c r="K7" s="27"/>
      <c r="L7" s="28">
        <v>41085</v>
      </c>
      <c r="M7" s="28">
        <v>41821</v>
      </c>
      <c r="N7" s="29" t="s">
        <v>71</v>
      </c>
      <c r="O7" s="29" t="s">
        <v>72</v>
      </c>
      <c r="P7" s="30" t="s">
        <v>16</v>
      </c>
      <c r="Q7" s="31" t="s">
        <v>73</v>
      </c>
      <c r="R7" s="32" t="s">
        <v>93</v>
      </c>
      <c r="S7" s="33" t="s">
        <v>90</v>
      </c>
      <c r="T7" s="34">
        <v>41821</v>
      </c>
      <c r="U7" s="15" t="b">
        <v>1</v>
      </c>
      <c r="V7" s="15" t="s">
        <v>78</v>
      </c>
      <c r="W7" s="15" t="b">
        <v>1</v>
      </c>
      <c r="X7" s="15" t="s">
        <v>86</v>
      </c>
      <c r="Y7" s="15" t="b">
        <v>1</v>
      </c>
      <c r="Z7" s="15" t="s">
        <v>92</v>
      </c>
      <c r="AA7" s="15" t="s">
        <v>91</v>
      </c>
      <c r="AB7" s="15" t="s">
        <v>78</v>
      </c>
      <c r="AC7" s="15"/>
      <c r="AD7" s="15" t="s">
        <v>77</v>
      </c>
      <c r="AE7" s="15"/>
      <c r="AF7" s="15"/>
      <c r="AG7" s="15"/>
      <c r="AH7" s="15"/>
      <c r="AI7" s="15"/>
      <c r="AJ7" s="15" t="s">
        <v>78</v>
      </c>
      <c r="AK7" s="15" t="s">
        <v>78</v>
      </c>
      <c r="AL7" s="15" t="s">
        <v>86</v>
      </c>
      <c r="AM7" s="15" t="s">
        <v>94</v>
      </c>
      <c r="AN7" s="15" t="s">
        <v>5</v>
      </c>
      <c r="AO7" s="72" t="s">
        <v>86</v>
      </c>
      <c r="AP7" s="15" t="s">
        <v>7</v>
      </c>
      <c r="AQ7" s="15" t="s">
        <v>1370</v>
      </c>
      <c r="AR7" s="15"/>
    </row>
    <row r="8" spans="1:44" ht="14.25" customHeight="1" x14ac:dyDescent="0.25">
      <c r="A8" s="7"/>
      <c r="B8" s="21">
        <v>5</v>
      </c>
      <c r="C8" s="22" t="s">
        <v>64</v>
      </c>
      <c r="D8" s="23" t="s">
        <v>65</v>
      </c>
      <c r="E8" s="24" t="s">
        <v>78</v>
      </c>
      <c r="F8" s="24" t="s">
        <v>95</v>
      </c>
      <c r="G8" s="25" t="s">
        <v>80</v>
      </c>
      <c r="H8" s="24" t="s">
        <v>81</v>
      </c>
      <c r="I8" s="27" t="s">
        <v>96</v>
      </c>
      <c r="J8" s="26">
        <v>30385</v>
      </c>
      <c r="K8" s="27"/>
      <c r="L8" s="28">
        <v>41085</v>
      </c>
      <c r="M8" s="28">
        <v>41821</v>
      </c>
      <c r="N8" s="29" t="s">
        <v>71</v>
      </c>
      <c r="O8" s="29" t="s">
        <v>72</v>
      </c>
      <c r="P8" s="30" t="s">
        <v>16</v>
      </c>
      <c r="Q8" s="31" t="s">
        <v>73</v>
      </c>
      <c r="R8" s="32" t="s">
        <v>97</v>
      </c>
      <c r="S8" s="33" t="s">
        <v>98</v>
      </c>
      <c r="T8" s="34">
        <v>41821</v>
      </c>
      <c r="U8" s="15" t="b">
        <v>1</v>
      </c>
      <c r="V8" s="15" t="s">
        <v>78</v>
      </c>
      <c r="W8" s="15" t="b">
        <v>1</v>
      </c>
      <c r="X8" s="15" t="s">
        <v>95</v>
      </c>
      <c r="Y8" s="15" t="b">
        <v>1</v>
      </c>
      <c r="Z8" s="15" t="s">
        <v>96</v>
      </c>
      <c r="AA8" s="15" t="s">
        <v>99</v>
      </c>
      <c r="AB8" s="15" t="s">
        <v>78</v>
      </c>
      <c r="AC8" s="15"/>
      <c r="AD8" s="15" t="s">
        <v>77</v>
      </c>
      <c r="AE8" s="15"/>
      <c r="AF8" s="15"/>
      <c r="AG8" s="15"/>
      <c r="AH8" s="15"/>
      <c r="AI8" s="15"/>
      <c r="AJ8" s="15" t="s">
        <v>78</v>
      </c>
      <c r="AK8" s="15" t="s">
        <v>78</v>
      </c>
      <c r="AL8" s="15" t="s">
        <v>95</v>
      </c>
      <c r="AM8" s="15" t="s">
        <v>95</v>
      </c>
      <c r="AN8" s="15" t="s">
        <v>5</v>
      </c>
      <c r="AO8" s="72" t="s">
        <v>95</v>
      </c>
      <c r="AP8" s="15" t="s">
        <v>5</v>
      </c>
      <c r="AQ8" s="15" t="s">
        <v>1371</v>
      </c>
      <c r="AR8" s="15"/>
    </row>
    <row r="9" spans="1:44" ht="14.25" customHeight="1" x14ac:dyDescent="0.25">
      <c r="A9" s="7"/>
      <c r="B9" s="21">
        <v>6</v>
      </c>
      <c r="C9" s="22" t="s">
        <v>64</v>
      </c>
      <c r="D9" s="23" t="s">
        <v>65</v>
      </c>
      <c r="E9" s="24" t="s">
        <v>78</v>
      </c>
      <c r="F9" s="24" t="s">
        <v>95</v>
      </c>
      <c r="G9" s="25" t="s">
        <v>80</v>
      </c>
      <c r="H9" s="24" t="s">
        <v>81</v>
      </c>
      <c r="I9" s="27" t="s">
        <v>100</v>
      </c>
      <c r="J9" s="26">
        <v>30386</v>
      </c>
      <c r="K9" s="27"/>
      <c r="L9" s="28">
        <v>41085</v>
      </c>
      <c r="M9" s="28">
        <v>41821</v>
      </c>
      <c r="N9" s="29" t="s">
        <v>71</v>
      </c>
      <c r="O9" s="29" t="s">
        <v>72</v>
      </c>
      <c r="P9" s="30" t="s">
        <v>16</v>
      </c>
      <c r="Q9" s="31" t="s">
        <v>73</v>
      </c>
      <c r="R9" s="32" t="s">
        <v>101</v>
      </c>
      <c r="S9" s="33" t="s">
        <v>98</v>
      </c>
      <c r="T9" s="34">
        <v>41821</v>
      </c>
      <c r="U9" s="15" t="b">
        <v>1</v>
      </c>
      <c r="V9" s="15" t="s">
        <v>78</v>
      </c>
      <c r="W9" s="15" t="b">
        <v>1</v>
      </c>
      <c r="X9" s="15" t="s">
        <v>95</v>
      </c>
      <c r="Y9" s="15" t="b">
        <v>1</v>
      </c>
      <c r="Z9" s="15" t="s">
        <v>100</v>
      </c>
      <c r="AA9" s="15" t="s">
        <v>99</v>
      </c>
      <c r="AB9" s="15" t="s">
        <v>78</v>
      </c>
      <c r="AC9" s="15"/>
      <c r="AD9" s="15" t="s">
        <v>77</v>
      </c>
      <c r="AE9" s="15"/>
      <c r="AF9" s="15"/>
      <c r="AG9" s="15"/>
      <c r="AH9" s="15"/>
      <c r="AI9" s="15"/>
      <c r="AJ9" s="15" t="s">
        <v>78</v>
      </c>
      <c r="AK9" s="15" t="s">
        <v>78</v>
      </c>
      <c r="AL9" s="15" t="s">
        <v>95</v>
      </c>
      <c r="AM9" s="15" t="s">
        <v>95</v>
      </c>
      <c r="AN9" s="15" t="s">
        <v>5</v>
      </c>
      <c r="AO9" s="72" t="s">
        <v>95</v>
      </c>
      <c r="AP9" s="15" t="s">
        <v>5</v>
      </c>
      <c r="AQ9" s="15" t="s">
        <v>1369</v>
      </c>
      <c r="AR9" s="15"/>
    </row>
    <row r="10" spans="1:44" ht="14.25" customHeight="1" x14ac:dyDescent="0.25">
      <c r="A10" s="7"/>
      <c r="B10" s="21">
        <v>7</v>
      </c>
      <c r="C10" s="22" t="s">
        <v>64</v>
      </c>
      <c r="D10" s="23" t="s">
        <v>65</v>
      </c>
      <c r="E10" s="24" t="s">
        <v>78</v>
      </c>
      <c r="F10" s="24" t="s">
        <v>86</v>
      </c>
      <c r="G10" s="25" t="s">
        <v>80</v>
      </c>
      <c r="H10" s="24" t="s">
        <v>87</v>
      </c>
      <c r="I10" s="27" t="s">
        <v>102</v>
      </c>
      <c r="J10" s="26">
        <v>30387</v>
      </c>
      <c r="K10" s="27"/>
      <c r="L10" s="28">
        <v>41085</v>
      </c>
      <c r="M10" s="28">
        <v>41821</v>
      </c>
      <c r="N10" s="29" t="s">
        <v>71</v>
      </c>
      <c r="O10" s="29" t="s">
        <v>72</v>
      </c>
      <c r="P10" s="30" t="s">
        <v>16</v>
      </c>
      <c r="Q10" s="31" t="s">
        <v>73</v>
      </c>
      <c r="R10" s="32" t="s">
        <v>103</v>
      </c>
      <c r="S10" s="33" t="s">
        <v>90</v>
      </c>
      <c r="T10" s="34">
        <v>41821</v>
      </c>
      <c r="U10" s="15" t="b">
        <v>1</v>
      </c>
      <c r="V10" s="15" t="s">
        <v>78</v>
      </c>
      <c r="W10" s="15" t="b">
        <v>1</v>
      </c>
      <c r="X10" s="15" t="s">
        <v>86</v>
      </c>
      <c r="Y10" s="15" t="b">
        <v>1</v>
      </c>
      <c r="Z10" s="15" t="s">
        <v>102</v>
      </c>
      <c r="AA10" s="15" t="s">
        <v>91</v>
      </c>
      <c r="AB10" s="15" t="s">
        <v>78</v>
      </c>
      <c r="AC10" s="15"/>
      <c r="AD10" s="15" t="s">
        <v>77</v>
      </c>
      <c r="AE10" s="15"/>
      <c r="AF10" s="15"/>
      <c r="AG10" s="15"/>
      <c r="AH10" s="15"/>
      <c r="AI10" s="15"/>
      <c r="AJ10" s="15" t="s">
        <v>78</v>
      </c>
      <c r="AK10" s="15" t="s">
        <v>78</v>
      </c>
      <c r="AL10" s="15" t="s">
        <v>86</v>
      </c>
      <c r="AM10" s="15" t="s">
        <v>79</v>
      </c>
      <c r="AN10" s="15" t="s">
        <v>5</v>
      </c>
      <c r="AO10" s="72" t="s">
        <v>86</v>
      </c>
      <c r="AP10" s="15" t="s">
        <v>7</v>
      </c>
      <c r="AQ10" s="15" t="s">
        <v>1370</v>
      </c>
      <c r="AR10" s="15"/>
    </row>
    <row r="11" spans="1:44" ht="14.25" customHeight="1" x14ac:dyDescent="0.25">
      <c r="A11" s="7"/>
      <c r="B11" s="21">
        <v>8</v>
      </c>
      <c r="C11" s="22" t="s">
        <v>64</v>
      </c>
      <c r="D11" s="23" t="s">
        <v>65</v>
      </c>
      <c r="E11" s="24" t="s">
        <v>78</v>
      </c>
      <c r="F11" s="24" t="s">
        <v>104</v>
      </c>
      <c r="G11" s="25" t="s">
        <v>80</v>
      </c>
      <c r="H11" s="24" t="s">
        <v>105</v>
      </c>
      <c r="I11" s="27" t="s">
        <v>106</v>
      </c>
      <c r="J11" s="26">
        <v>30388</v>
      </c>
      <c r="K11" s="27"/>
      <c r="L11" s="28">
        <v>41085</v>
      </c>
      <c r="M11" s="28">
        <v>41821</v>
      </c>
      <c r="N11" s="29" t="s">
        <v>71</v>
      </c>
      <c r="O11" s="29" t="s">
        <v>72</v>
      </c>
      <c r="P11" s="30" t="s">
        <v>16</v>
      </c>
      <c r="Q11" s="31" t="s">
        <v>73</v>
      </c>
      <c r="R11" s="32" t="s">
        <v>107</v>
      </c>
      <c r="S11" s="33" t="s">
        <v>108</v>
      </c>
      <c r="T11" s="34">
        <v>41821</v>
      </c>
      <c r="U11" s="15" t="b">
        <v>1</v>
      </c>
      <c r="V11" s="15" t="s">
        <v>78</v>
      </c>
      <c r="W11" s="15" t="b">
        <v>1</v>
      </c>
      <c r="X11" s="15" t="s">
        <v>104</v>
      </c>
      <c r="Y11" s="15" t="b">
        <v>1</v>
      </c>
      <c r="Z11" s="15" t="s">
        <v>106</v>
      </c>
      <c r="AA11" s="15" t="s">
        <v>109</v>
      </c>
      <c r="AB11" s="15" t="s">
        <v>78</v>
      </c>
      <c r="AC11" s="15"/>
      <c r="AD11" s="15" t="s">
        <v>77</v>
      </c>
      <c r="AE11" s="15"/>
      <c r="AF11" s="15"/>
      <c r="AG11" s="15"/>
      <c r="AH11" s="15"/>
      <c r="AI11" s="15"/>
      <c r="AJ11" s="15" t="s">
        <v>78</v>
      </c>
      <c r="AK11" s="15" t="s">
        <v>78</v>
      </c>
      <c r="AL11" s="15" t="s">
        <v>104</v>
      </c>
      <c r="AM11" s="15" t="s">
        <v>104</v>
      </c>
      <c r="AN11" s="15" t="s">
        <v>5</v>
      </c>
      <c r="AO11" s="72" t="s">
        <v>104</v>
      </c>
      <c r="AP11" s="15" t="s">
        <v>5</v>
      </c>
      <c r="AQ11" s="15" t="s">
        <v>1370</v>
      </c>
      <c r="AR11" s="15"/>
    </row>
    <row r="12" spans="1:44" ht="14.25" customHeight="1" x14ac:dyDescent="0.25">
      <c r="A12" s="7"/>
      <c r="B12" s="21">
        <v>9</v>
      </c>
      <c r="C12" s="22" t="s">
        <v>64</v>
      </c>
      <c r="D12" s="23" t="s">
        <v>65</v>
      </c>
      <c r="E12" s="24" t="s">
        <v>78</v>
      </c>
      <c r="F12" s="24" t="s">
        <v>79</v>
      </c>
      <c r="G12" s="25" t="s">
        <v>80</v>
      </c>
      <c r="H12" s="24" t="s">
        <v>81</v>
      </c>
      <c r="I12" s="27" t="s">
        <v>110</v>
      </c>
      <c r="J12" s="26">
        <v>30390</v>
      </c>
      <c r="K12" s="27"/>
      <c r="L12" s="28">
        <v>41085</v>
      </c>
      <c r="M12" s="28">
        <v>41821</v>
      </c>
      <c r="N12" s="29" t="s">
        <v>71</v>
      </c>
      <c r="O12" s="29" t="s">
        <v>72</v>
      </c>
      <c r="P12" s="30" t="s">
        <v>16</v>
      </c>
      <c r="Q12" s="31" t="s">
        <v>73</v>
      </c>
      <c r="R12" s="32" t="s">
        <v>111</v>
      </c>
      <c r="S12" s="33" t="s">
        <v>84</v>
      </c>
      <c r="T12" s="34">
        <v>41821</v>
      </c>
      <c r="U12" s="15" t="b">
        <v>1</v>
      </c>
      <c r="V12" s="15" t="s">
        <v>78</v>
      </c>
      <c r="W12" s="15" t="b">
        <v>1</v>
      </c>
      <c r="X12" s="15" t="s">
        <v>79</v>
      </c>
      <c r="Y12" s="15" t="b">
        <v>1</v>
      </c>
      <c r="Z12" s="15" t="s">
        <v>110</v>
      </c>
      <c r="AA12" s="15" t="s">
        <v>85</v>
      </c>
      <c r="AB12" s="15" t="s">
        <v>78</v>
      </c>
      <c r="AC12" s="15"/>
      <c r="AD12" s="15" t="s">
        <v>77</v>
      </c>
      <c r="AE12" s="15"/>
      <c r="AF12" s="15"/>
      <c r="AG12" s="15"/>
      <c r="AH12" s="15"/>
      <c r="AI12" s="15"/>
      <c r="AJ12" s="15" t="s">
        <v>78</v>
      </c>
      <c r="AK12" s="15" t="s">
        <v>78</v>
      </c>
      <c r="AL12" s="15" t="s">
        <v>79</v>
      </c>
      <c r="AM12" s="15" t="s">
        <v>79</v>
      </c>
      <c r="AN12" s="15" t="s">
        <v>5</v>
      </c>
      <c r="AO12" s="72" t="s">
        <v>79</v>
      </c>
      <c r="AP12" s="15" t="s">
        <v>5</v>
      </c>
      <c r="AQ12" s="15" t="s">
        <v>1369</v>
      </c>
      <c r="AR12" s="15"/>
    </row>
    <row r="13" spans="1:44" ht="14.25" customHeight="1" x14ac:dyDescent="0.25">
      <c r="A13" s="7"/>
      <c r="B13" s="21">
        <v>10</v>
      </c>
      <c r="C13" s="22" t="s">
        <v>64</v>
      </c>
      <c r="D13" s="23" t="s">
        <v>65</v>
      </c>
      <c r="E13" s="24" t="s">
        <v>78</v>
      </c>
      <c r="F13" s="24" t="s">
        <v>112</v>
      </c>
      <c r="G13" s="25" t="s">
        <v>80</v>
      </c>
      <c r="H13" s="24" t="s">
        <v>113</v>
      </c>
      <c r="I13" s="27" t="s">
        <v>114</v>
      </c>
      <c r="J13" s="26">
        <v>30974</v>
      </c>
      <c r="K13" s="27"/>
      <c r="L13" s="28">
        <v>41127</v>
      </c>
      <c r="M13" s="28">
        <v>41852</v>
      </c>
      <c r="N13" s="29" t="s">
        <v>71</v>
      </c>
      <c r="O13" s="29" t="s">
        <v>72</v>
      </c>
      <c r="P13" s="30" t="s">
        <v>16</v>
      </c>
      <c r="Q13" s="31" t="s">
        <v>73</v>
      </c>
      <c r="R13" s="32" t="s">
        <v>115</v>
      </c>
      <c r="S13" s="33" t="s">
        <v>116</v>
      </c>
      <c r="T13" s="34">
        <v>41852</v>
      </c>
      <c r="U13" s="15" t="b">
        <v>1</v>
      </c>
      <c r="V13" s="15" t="s">
        <v>78</v>
      </c>
      <c r="W13" s="15" t="b">
        <v>1</v>
      </c>
      <c r="X13" s="15" t="s">
        <v>112</v>
      </c>
      <c r="Y13" s="15" t="b">
        <v>1</v>
      </c>
      <c r="Z13" s="15" t="s">
        <v>114</v>
      </c>
      <c r="AA13" s="15" t="s">
        <v>117</v>
      </c>
      <c r="AB13" s="15" t="s">
        <v>78</v>
      </c>
      <c r="AC13" s="15"/>
      <c r="AD13" s="15" t="s">
        <v>77</v>
      </c>
      <c r="AE13" s="15"/>
      <c r="AF13" s="15"/>
      <c r="AG13" s="15"/>
      <c r="AH13" s="15"/>
      <c r="AI13" s="15"/>
      <c r="AJ13" s="15" t="s">
        <v>78</v>
      </c>
      <c r="AK13" s="15" t="s">
        <v>78</v>
      </c>
      <c r="AL13" s="15" t="s">
        <v>112</v>
      </c>
      <c r="AM13" s="15" t="s">
        <v>112</v>
      </c>
      <c r="AN13" s="15" t="s">
        <v>5</v>
      </c>
      <c r="AO13" s="72" t="s">
        <v>112</v>
      </c>
      <c r="AP13" s="15" t="s">
        <v>6</v>
      </c>
      <c r="AQ13" s="15" t="s">
        <v>1372</v>
      </c>
      <c r="AR13" s="15"/>
    </row>
    <row r="14" spans="1:44" ht="14.25" customHeight="1" x14ac:dyDescent="0.25">
      <c r="A14" s="7"/>
      <c r="B14" s="21">
        <v>11</v>
      </c>
      <c r="C14" s="22" t="s">
        <v>64</v>
      </c>
      <c r="D14" s="23" t="s">
        <v>65</v>
      </c>
      <c r="E14" s="24" t="s">
        <v>1</v>
      </c>
      <c r="F14" s="24" t="s">
        <v>118</v>
      </c>
      <c r="G14" s="25" t="s">
        <v>80</v>
      </c>
      <c r="H14" s="54" t="s">
        <v>113</v>
      </c>
      <c r="I14" s="27" t="s">
        <v>119</v>
      </c>
      <c r="J14" s="26">
        <v>30983</v>
      </c>
      <c r="K14" s="59"/>
      <c r="L14" s="28">
        <v>41127</v>
      </c>
      <c r="M14" s="28">
        <v>41852</v>
      </c>
      <c r="N14" s="55" t="s">
        <v>71</v>
      </c>
      <c r="O14" s="29" t="s">
        <v>72</v>
      </c>
      <c r="P14" s="60" t="s">
        <v>16</v>
      </c>
      <c r="Q14" s="31" t="s">
        <v>73</v>
      </c>
      <c r="R14" s="32" t="s">
        <v>120</v>
      </c>
      <c r="S14" s="61" t="s">
        <v>121</v>
      </c>
      <c r="T14" s="34">
        <v>41852</v>
      </c>
      <c r="U14" s="15" t="b">
        <v>1</v>
      </c>
      <c r="V14" s="15" t="s">
        <v>1</v>
      </c>
      <c r="W14" s="15" t="b">
        <v>1</v>
      </c>
      <c r="X14" s="15" t="s">
        <v>118</v>
      </c>
      <c r="Y14" s="15" t="b">
        <v>1</v>
      </c>
      <c r="Z14" s="15" t="s">
        <v>119</v>
      </c>
      <c r="AA14" s="15" t="s">
        <v>122</v>
      </c>
      <c r="AB14" s="15" t="s">
        <v>1</v>
      </c>
      <c r="AC14" s="15"/>
      <c r="AD14" s="15" t="s">
        <v>77</v>
      </c>
      <c r="AE14" s="15"/>
      <c r="AF14" s="15"/>
      <c r="AG14" s="15"/>
      <c r="AH14" s="15"/>
      <c r="AI14" s="15"/>
      <c r="AJ14" s="15" t="s">
        <v>1</v>
      </c>
      <c r="AK14" s="15" t="s">
        <v>1</v>
      </c>
      <c r="AL14" s="15" t="s">
        <v>118</v>
      </c>
      <c r="AM14" s="15" t="s">
        <v>118</v>
      </c>
      <c r="AN14" s="15" t="s">
        <v>1</v>
      </c>
      <c r="AO14" s="72" t="s">
        <v>118</v>
      </c>
      <c r="AP14" s="15" t="s">
        <v>1</v>
      </c>
      <c r="AQ14" s="15" t="s">
        <v>1372</v>
      </c>
      <c r="AR14" s="15"/>
    </row>
    <row r="15" spans="1:44" ht="14.25" customHeight="1" x14ac:dyDescent="0.25">
      <c r="A15" s="7"/>
      <c r="B15" s="21">
        <v>12</v>
      </c>
      <c r="C15" s="22" t="s">
        <v>64</v>
      </c>
      <c r="D15" s="23" t="s">
        <v>65</v>
      </c>
      <c r="E15" s="24" t="s">
        <v>123</v>
      </c>
      <c r="F15" s="24" t="s">
        <v>124</v>
      </c>
      <c r="G15" s="25" t="s">
        <v>80</v>
      </c>
      <c r="H15" s="24" t="s">
        <v>125</v>
      </c>
      <c r="I15" s="68" t="s">
        <v>126</v>
      </c>
      <c r="J15" s="64">
        <v>30985</v>
      </c>
      <c r="K15" s="27"/>
      <c r="L15" s="28">
        <v>41127</v>
      </c>
      <c r="M15" s="28">
        <v>41852</v>
      </c>
      <c r="N15" s="29" t="s">
        <v>71</v>
      </c>
      <c r="O15" s="65" t="s">
        <v>72</v>
      </c>
      <c r="P15" s="30" t="s">
        <v>16</v>
      </c>
      <c r="Q15" s="66" t="s">
        <v>73</v>
      </c>
      <c r="R15" s="67" t="s">
        <v>127</v>
      </c>
      <c r="S15" s="33" t="s">
        <v>128</v>
      </c>
      <c r="T15" s="34">
        <v>41852</v>
      </c>
      <c r="U15" s="15" t="b">
        <v>1</v>
      </c>
      <c r="V15" s="15" t="s">
        <v>123</v>
      </c>
      <c r="W15" s="15" t="b">
        <v>1</v>
      </c>
      <c r="X15" s="15" t="s">
        <v>124</v>
      </c>
      <c r="Y15" s="15" t="b">
        <v>1</v>
      </c>
      <c r="Z15" s="15" t="s">
        <v>126</v>
      </c>
      <c r="AA15" s="15" t="s">
        <v>129</v>
      </c>
      <c r="AB15" s="15" t="s">
        <v>123</v>
      </c>
      <c r="AC15" s="15"/>
      <c r="AD15" s="15" t="s">
        <v>77</v>
      </c>
      <c r="AE15" s="15"/>
      <c r="AF15" s="15"/>
      <c r="AG15" s="15"/>
      <c r="AH15" s="15"/>
      <c r="AI15" s="15"/>
      <c r="AJ15" s="15" t="s">
        <v>123</v>
      </c>
      <c r="AK15" s="15" t="s">
        <v>123</v>
      </c>
      <c r="AL15" s="15" t="s">
        <v>124</v>
      </c>
      <c r="AM15" s="15" t="s">
        <v>124</v>
      </c>
      <c r="AN15" s="15" t="s">
        <v>130</v>
      </c>
      <c r="AO15" s="72" t="s">
        <v>124</v>
      </c>
      <c r="AP15" s="15" t="s">
        <v>8</v>
      </c>
      <c r="AQ15" s="15" t="s">
        <v>1373</v>
      </c>
      <c r="AR15" s="15"/>
    </row>
    <row r="16" spans="1:44" ht="14.25" customHeight="1" x14ac:dyDescent="0.25">
      <c r="A16" s="7"/>
      <c r="B16" s="21">
        <v>14</v>
      </c>
      <c r="C16" s="22" t="s">
        <v>64</v>
      </c>
      <c r="D16" s="23" t="s">
        <v>65</v>
      </c>
      <c r="E16" s="24" t="s">
        <v>14</v>
      </c>
      <c r="F16" s="24" t="s">
        <v>131</v>
      </c>
      <c r="G16" s="25" t="s">
        <v>80</v>
      </c>
      <c r="H16" s="24" t="s">
        <v>132</v>
      </c>
      <c r="I16" s="27" t="s">
        <v>133</v>
      </c>
      <c r="J16" s="26">
        <v>30990</v>
      </c>
      <c r="K16" s="27"/>
      <c r="L16" s="28">
        <v>41122</v>
      </c>
      <c r="M16" s="28">
        <v>41852</v>
      </c>
      <c r="N16" s="29" t="s">
        <v>71</v>
      </c>
      <c r="O16" s="29" t="s">
        <v>72</v>
      </c>
      <c r="P16" s="30" t="s">
        <v>16</v>
      </c>
      <c r="Q16" s="31" t="s">
        <v>134</v>
      </c>
      <c r="R16" s="32" t="s">
        <v>135</v>
      </c>
      <c r="S16" s="33" t="s">
        <v>136</v>
      </c>
      <c r="T16" s="34">
        <v>41852</v>
      </c>
      <c r="U16" s="15" t="b">
        <v>1</v>
      </c>
      <c r="V16" s="15" t="s">
        <v>14</v>
      </c>
      <c r="W16" s="15" t="b">
        <v>1</v>
      </c>
      <c r="X16" s="15" t="s">
        <v>131</v>
      </c>
      <c r="Y16" s="15" t="b">
        <v>1</v>
      </c>
      <c r="Z16" s="15" t="s">
        <v>133</v>
      </c>
      <c r="AA16" s="15" t="s">
        <v>137</v>
      </c>
      <c r="AB16" s="15" t="s">
        <v>14</v>
      </c>
      <c r="AC16" s="15"/>
      <c r="AD16" s="15" t="s">
        <v>77</v>
      </c>
      <c r="AE16" s="15"/>
      <c r="AF16" s="15"/>
      <c r="AG16" s="15"/>
      <c r="AH16" s="15"/>
      <c r="AI16" s="15"/>
      <c r="AJ16" s="15" t="s">
        <v>14</v>
      </c>
      <c r="AK16" s="15" t="s">
        <v>14</v>
      </c>
      <c r="AL16" s="15" t="s">
        <v>131</v>
      </c>
      <c r="AM16" s="15" t="s">
        <v>138</v>
      </c>
      <c r="AN16" s="15" t="s">
        <v>14</v>
      </c>
      <c r="AO16" s="72" t="s">
        <v>131</v>
      </c>
      <c r="AP16" s="15" t="s">
        <v>14</v>
      </c>
      <c r="AQ16" s="15" t="s">
        <v>1374</v>
      </c>
      <c r="AR16" s="15"/>
    </row>
    <row r="17" spans="2:44" s="7" customFormat="1" ht="14.25" customHeight="1" x14ac:dyDescent="0.25">
      <c r="B17" s="21">
        <v>16</v>
      </c>
      <c r="C17" s="22" t="s">
        <v>64</v>
      </c>
      <c r="D17" s="23" t="s">
        <v>65</v>
      </c>
      <c r="E17" s="24" t="s">
        <v>14</v>
      </c>
      <c r="F17" s="24" t="s">
        <v>131</v>
      </c>
      <c r="G17" s="25" t="s">
        <v>80</v>
      </c>
      <c r="H17" s="24" t="s">
        <v>140</v>
      </c>
      <c r="I17" s="27" t="s">
        <v>141</v>
      </c>
      <c r="J17" s="26">
        <v>31341</v>
      </c>
      <c r="K17" s="27"/>
      <c r="L17" s="28">
        <v>41153</v>
      </c>
      <c r="M17" s="28">
        <v>41883</v>
      </c>
      <c r="N17" s="29" t="s">
        <v>71</v>
      </c>
      <c r="O17" s="29" t="s">
        <v>72</v>
      </c>
      <c r="P17" s="30" t="s">
        <v>16</v>
      </c>
      <c r="Q17" s="31" t="s">
        <v>73</v>
      </c>
      <c r="R17" s="32" t="s">
        <v>142</v>
      </c>
      <c r="S17" s="33" t="s">
        <v>136</v>
      </c>
      <c r="T17" s="34">
        <v>41883</v>
      </c>
      <c r="U17" s="15" t="b">
        <v>1</v>
      </c>
      <c r="V17" s="15" t="s">
        <v>14</v>
      </c>
      <c r="W17" s="15" t="b">
        <v>1</v>
      </c>
      <c r="X17" s="15" t="s">
        <v>131</v>
      </c>
      <c r="Y17" s="15" t="b">
        <v>1</v>
      </c>
      <c r="Z17" s="15" t="s">
        <v>141</v>
      </c>
      <c r="AA17" s="15" t="s">
        <v>143</v>
      </c>
      <c r="AB17" s="15" t="s">
        <v>14</v>
      </c>
      <c r="AC17" s="15"/>
      <c r="AD17" s="15" t="s">
        <v>77</v>
      </c>
      <c r="AE17" s="15"/>
      <c r="AF17" s="15"/>
      <c r="AG17" s="15"/>
      <c r="AH17" s="15"/>
      <c r="AI17" s="15"/>
      <c r="AJ17" s="15" t="s">
        <v>14</v>
      </c>
      <c r="AK17" s="15" t="s">
        <v>14</v>
      </c>
      <c r="AL17" s="15" t="s">
        <v>131</v>
      </c>
      <c r="AM17" s="15" t="s">
        <v>131</v>
      </c>
      <c r="AN17" s="15" t="s">
        <v>14</v>
      </c>
      <c r="AO17" s="72" t="s">
        <v>131</v>
      </c>
      <c r="AP17" s="15" t="s">
        <v>14</v>
      </c>
      <c r="AQ17" s="15" t="s">
        <v>1375</v>
      </c>
      <c r="AR17" s="15"/>
    </row>
    <row r="18" spans="2:44" s="7" customFormat="1" ht="14.25" customHeight="1" x14ac:dyDescent="0.25">
      <c r="B18" s="21">
        <v>17</v>
      </c>
      <c r="C18" s="22" t="s">
        <v>64</v>
      </c>
      <c r="D18" s="23" t="s">
        <v>65</v>
      </c>
      <c r="E18" s="24" t="s">
        <v>78</v>
      </c>
      <c r="F18" s="24" t="s">
        <v>94</v>
      </c>
      <c r="G18" s="25" t="s">
        <v>80</v>
      </c>
      <c r="H18" s="24" t="s">
        <v>113</v>
      </c>
      <c r="I18" s="27" t="s">
        <v>144</v>
      </c>
      <c r="J18" s="26">
        <v>31797</v>
      </c>
      <c r="K18" s="27"/>
      <c r="L18" s="28">
        <v>41169</v>
      </c>
      <c r="M18" s="28">
        <v>41913</v>
      </c>
      <c r="N18" s="29" t="s">
        <v>71</v>
      </c>
      <c r="O18" s="29" t="s">
        <v>72</v>
      </c>
      <c r="P18" s="30" t="s">
        <v>16</v>
      </c>
      <c r="Q18" s="31" t="s">
        <v>73</v>
      </c>
      <c r="R18" s="32" t="s">
        <v>145</v>
      </c>
      <c r="S18" s="33" t="s">
        <v>146</v>
      </c>
      <c r="T18" s="34">
        <v>41913</v>
      </c>
      <c r="U18" s="15" t="b">
        <v>1</v>
      </c>
      <c r="V18" s="15" t="s">
        <v>78</v>
      </c>
      <c r="W18" s="15" t="b">
        <v>1</v>
      </c>
      <c r="X18" s="15" t="s">
        <v>94</v>
      </c>
      <c r="Y18" s="15" t="b">
        <v>1</v>
      </c>
      <c r="Z18" s="15" t="s">
        <v>144</v>
      </c>
      <c r="AA18" s="15" t="s">
        <v>147</v>
      </c>
      <c r="AB18" s="15" t="s">
        <v>78</v>
      </c>
      <c r="AC18" s="15"/>
      <c r="AD18" s="15" t="s">
        <v>77</v>
      </c>
      <c r="AE18" s="15"/>
      <c r="AF18" s="15"/>
      <c r="AG18" s="15"/>
      <c r="AH18" s="15"/>
      <c r="AI18" s="15"/>
      <c r="AJ18" s="15" t="s">
        <v>78</v>
      </c>
      <c r="AK18" s="15" t="s">
        <v>78</v>
      </c>
      <c r="AL18" s="15" t="s">
        <v>94</v>
      </c>
      <c r="AM18" s="15" t="s">
        <v>94</v>
      </c>
      <c r="AN18" s="15" t="s">
        <v>5</v>
      </c>
      <c r="AO18" s="72" t="s">
        <v>94</v>
      </c>
      <c r="AP18" s="15" t="s">
        <v>7</v>
      </c>
      <c r="AQ18" s="15" t="s">
        <v>1372</v>
      </c>
      <c r="AR18" s="15"/>
    </row>
    <row r="19" spans="2:44" s="7" customFormat="1" ht="14.25" customHeight="1" x14ac:dyDescent="0.25">
      <c r="B19" s="21">
        <v>18</v>
      </c>
      <c r="C19" s="22" t="s">
        <v>64</v>
      </c>
      <c r="D19" s="23" t="s">
        <v>65</v>
      </c>
      <c r="E19" s="24" t="s">
        <v>123</v>
      </c>
      <c r="F19" s="24" t="s">
        <v>148</v>
      </c>
      <c r="G19" s="25" t="s">
        <v>80</v>
      </c>
      <c r="H19" s="24" t="s">
        <v>149</v>
      </c>
      <c r="I19" s="27" t="s">
        <v>150</v>
      </c>
      <c r="J19" s="26">
        <v>31805</v>
      </c>
      <c r="K19" s="27"/>
      <c r="L19" s="28">
        <v>41169</v>
      </c>
      <c r="M19" s="28">
        <v>41913</v>
      </c>
      <c r="N19" s="29" t="s">
        <v>71</v>
      </c>
      <c r="O19" s="29" t="s">
        <v>72</v>
      </c>
      <c r="P19" s="30" t="s">
        <v>16</v>
      </c>
      <c r="Q19" s="31" t="s">
        <v>73</v>
      </c>
      <c r="R19" s="32" t="s">
        <v>151</v>
      </c>
      <c r="S19" s="33" t="s">
        <v>128</v>
      </c>
      <c r="T19" s="34">
        <v>41913</v>
      </c>
      <c r="U19" s="15" t="b">
        <v>1</v>
      </c>
      <c r="V19" s="15" t="s">
        <v>123</v>
      </c>
      <c r="W19" s="15" t="b">
        <v>1</v>
      </c>
      <c r="X19" s="15" t="s">
        <v>148</v>
      </c>
      <c r="Y19" s="15" t="b">
        <v>1</v>
      </c>
      <c r="Z19" s="15" t="s">
        <v>150</v>
      </c>
      <c r="AA19" s="15" t="s">
        <v>152</v>
      </c>
      <c r="AB19" s="15" t="s">
        <v>123</v>
      </c>
      <c r="AC19" s="15"/>
      <c r="AD19" s="15" t="s">
        <v>77</v>
      </c>
      <c r="AE19" s="15"/>
      <c r="AF19" s="15"/>
      <c r="AG19" s="15"/>
      <c r="AH19" s="15"/>
      <c r="AI19" s="15"/>
      <c r="AJ19" s="15" t="s">
        <v>123</v>
      </c>
      <c r="AK19" s="15" t="s">
        <v>123</v>
      </c>
      <c r="AL19" s="15" t="s">
        <v>148</v>
      </c>
      <c r="AM19" s="15" t="s">
        <v>153</v>
      </c>
      <c r="AN19" s="15" t="s">
        <v>130</v>
      </c>
      <c r="AO19" s="72" t="s">
        <v>148</v>
      </c>
      <c r="AP19" s="15" t="s">
        <v>8</v>
      </c>
      <c r="AQ19" s="15" t="s">
        <v>1376</v>
      </c>
      <c r="AR19" s="15"/>
    </row>
    <row r="20" spans="2:44" s="7" customFormat="1" ht="14.25" customHeight="1" x14ac:dyDescent="0.25">
      <c r="B20" s="21">
        <v>19</v>
      </c>
      <c r="C20" s="22" t="s">
        <v>64</v>
      </c>
      <c r="D20" s="23" t="s">
        <v>65</v>
      </c>
      <c r="E20" s="24" t="s">
        <v>123</v>
      </c>
      <c r="F20" s="24" t="s">
        <v>124</v>
      </c>
      <c r="G20" s="25" t="s">
        <v>80</v>
      </c>
      <c r="H20" s="24" t="s">
        <v>154</v>
      </c>
      <c r="I20" s="27" t="s">
        <v>155</v>
      </c>
      <c r="J20" s="26">
        <v>31812</v>
      </c>
      <c r="K20" s="27"/>
      <c r="L20" s="28">
        <v>41169</v>
      </c>
      <c r="M20" s="28">
        <v>41913</v>
      </c>
      <c r="N20" s="29" t="s">
        <v>71</v>
      </c>
      <c r="O20" s="29" t="s">
        <v>72</v>
      </c>
      <c r="P20" s="30" t="s">
        <v>16</v>
      </c>
      <c r="Q20" s="31" t="s">
        <v>73</v>
      </c>
      <c r="R20" s="32" t="s">
        <v>156</v>
      </c>
      <c r="S20" s="33" t="s">
        <v>128</v>
      </c>
      <c r="T20" s="34">
        <v>41913</v>
      </c>
      <c r="U20" s="15" t="b">
        <v>1</v>
      </c>
      <c r="V20" s="15" t="s">
        <v>123</v>
      </c>
      <c r="W20" s="15" t="b">
        <v>1</v>
      </c>
      <c r="X20" s="15" t="s">
        <v>124</v>
      </c>
      <c r="Y20" s="15" t="b">
        <v>1</v>
      </c>
      <c r="Z20" s="15" t="s">
        <v>155</v>
      </c>
      <c r="AA20" s="15" t="s">
        <v>129</v>
      </c>
      <c r="AB20" s="15" t="s">
        <v>123</v>
      </c>
      <c r="AC20" s="15"/>
      <c r="AD20" s="15" t="s">
        <v>77</v>
      </c>
      <c r="AE20" s="15"/>
      <c r="AF20" s="15"/>
      <c r="AG20" s="15"/>
      <c r="AH20" s="15"/>
      <c r="AI20" s="15"/>
      <c r="AJ20" s="15" t="s">
        <v>123</v>
      </c>
      <c r="AK20" s="15" t="s">
        <v>123</v>
      </c>
      <c r="AL20" s="15" t="s">
        <v>124</v>
      </c>
      <c r="AM20" s="15" t="s">
        <v>124</v>
      </c>
      <c r="AN20" s="15" t="s">
        <v>130</v>
      </c>
      <c r="AO20" s="72" t="s">
        <v>124</v>
      </c>
      <c r="AP20" s="15" t="s">
        <v>8</v>
      </c>
      <c r="AQ20" s="15" t="s">
        <v>1373</v>
      </c>
      <c r="AR20" s="15"/>
    </row>
    <row r="21" spans="2:44" s="7" customFormat="1" ht="14.25" customHeight="1" x14ac:dyDescent="0.25">
      <c r="B21" s="21">
        <v>20</v>
      </c>
      <c r="C21" s="22" t="s">
        <v>64</v>
      </c>
      <c r="D21" s="23" t="s">
        <v>65</v>
      </c>
      <c r="E21" s="24" t="s">
        <v>123</v>
      </c>
      <c r="F21" s="24" t="s">
        <v>124</v>
      </c>
      <c r="G21" s="25" t="s">
        <v>80</v>
      </c>
      <c r="H21" s="24" t="s">
        <v>157</v>
      </c>
      <c r="I21" s="27" t="s">
        <v>158</v>
      </c>
      <c r="J21" s="26">
        <v>31815</v>
      </c>
      <c r="K21" s="27"/>
      <c r="L21" s="28">
        <v>41169</v>
      </c>
      <c r="M21" s="28">
        <v>41913</v>
      </c>
      <c r="N21" s="29" t="s">
        <v>71</v>
      </c>
      <c r="O21" s="29" t="s">
        <v>72</v>
      </c>
      <c r="P21" s="30" t="s">
        <v>16</v>
      </c>
      <c r="Q21" s="31" t="s">
        <v>73</v>
      </c>
      <c r="R21" s="32" t="s">
        <v>159</v>
      </c>
      <c r="S21" s="33" t="s">
        <v>128</v>
      </c>
      <c r="T21" s="34">
        <v>41913</v>
      </c>
      <c r="U21" s="15" t="b">
        <v>1</v>
      </c>
      <c r="V21" s="15" t="s">
        <v>123</v>
      </c>
      <c r="W21" s="15" t="b">
        <v>1</v>
      </c>
      <c r="X21" s="15" t="s">
        <v>124</v>
      </c>
      <c r="Y21" s="15" t="b">
        <v>1</v>
      </c>
      <c r="Z21" s="15" t="s">
        <v>158</v>
      </c>
      <c r="AA21" s="15" t="s">
        <v>129</v>
      </c>
      <c r="AB21" s="15" t="s">
        <v>123</v>
      </c>
      <c r="AC21" s="15"/>
      <c r="AD21" s="15" t="s">
        <v>77</v>
      </c>
      <c r="AE21" s="15"/>
      <c r="AF21" s="15"/>
      <c r="AG21" s="15"/>
      <c r="AH21" s="15"/>
      <c r="AI21" s="15"/>
      <c r="AJ21" s="15" t="s">
        <v>123</v>
      </c>
      <c r="AK21" s="15" t="s">
        <v>123</v>
      </c>
      <c r="AL21" s="15" t="s">
        <v>124</v>
      </c>
      <c r="AM21" s="15" t="s">
        <v>124</v>
      </c>
      <c r="AN21" s="15" t="s">
        <v>130</v>
      </c>
      <c r="AO21" s="72" t="s">
        <v>124</v>
      </c>
      <c r="AP21" s="15" t="s">
        <v>8</v>
      </c>
      <c r="AQ21" s="15" t="s">
        <v>1373</v>
      </c>
      <c r="AR21" s="15"/>
    </row>
    <row r="22" spans="2:44" s="7" customFormat="1" ht="14.25" customHeight="1" x14ac:dyDescent="0.25">
      <c r="B22" s="21">
        <v>21</v>
      </c>
      <c r="C22" s="22" t="s">
        <v>64</v>
      </c>
      <c r="D22" s="23" t="s">
        <v>65</v>
      </c>
      <c r="E22" s="24" t="s">
        <v>1</v>
      </c>
      <c r="F22" s="24" t="s">
        <v>118</v>
      </c>
      <c r="G22" s="25" t="s">
        <v>80</v>
      </c>
      <c r="H22" s="54" t="s">
        <v>113</v>
      </c>
      <c r="I22" s="27" t="s">
        <v>160</v>
      </c>
      <c r="J22" s="26">
        <v>31816</v>
      </c>
      <c r="K22" s="59"/>
      <c r="L22" s="28">
        <v>41169</v>
      </c>
      <c r="M22" s="28">
        <v>41913</v>
      </c>
      <c r="N22" s="55" t="s">
        <v>71</v>
      </c>
      <c r="O22" s="29" t="s">
        <v>72</v>
      </c>
      <c r="P22" s="60" t="s">
        <v>16</v>
      </c>
      <c r="Q22" s="31" t="s">
        <v>73</v>
      </c>
      <c r="R22" s="32" t="s">
        <v>161</v>
      </c>
      <c r="S22" s="61" t="s">
        <v>121</v>
      </c>
      <c r="T22" s="34">
        <v>41913</v>
      </c>
      <c r="U22" s="15" t="b">
        <v>1</v>
      </c>
      <c r="V22" s="15" t="s">
        <v>1</v>
      </c>
      <c r="W22" s="15" t="b">
        <v>1</v>
      </c>
      <c r="X22" s="15" t="s">
        <v>118</v>
      </c>
      <c r="Y22" s="15" t="b">
        <v>1</v>
      </c>
      <c r="Z22" s="15" t="s">
        <v>160</v>
      </c>
      <c r="AA22" s="15" t="s">
        <v>122</v>
      </c>
      <c r="AB22" s="15" t="s">
        <v>1</v>
      </c>
      <c r="AC22" s="15"/>
      <c r="AD22" s="15" t="s">
        <v>77</v>
      </c>
      <c r="AE22" s="15"/>
      <c r="AF22" s="15"/>
      <c r="AG22" s="15"/>
      <c r="AH22" s="15"/>
      <c r="AI22" s="15"/>
      <c r="AJ22" s="15" t="s">
        <v>1</v>
      </c>
      <c r="AK22" s="15" t="s">
        <v>1</v>
      </c>
      <c r="AL22" s="15" t="s">
        <v>118</v>
      </c>
      <c r="AM22" s="15" t="s">
        <v>118</v>
      </c>
      <c r="AN22" s="15" t="s">
        <v>1</v>
      </c>
      <c r="AO22" s="72" t="s">
        <v>118</v>
      </c>
      <c r="AP22" s="15" t="s">
        <v>1</v>
      </c>
      <c r="AQ22" s="15" t="s">
        <v>1372</v>
      </c>
      <c r="AR22" s="15"/>
    </row>
    <row r="23" spans="2:44" s="7" customFormat="1" ht="14.25" customHeight="1" x14ac:dyDescent="0.25">
      <c r="B23" s="21">
        <v>22</v>
      </c>
      <c r="C23" s="22" t="s">
        <v>64</v>
      </c>
      <c r="D23" s="23" t="s">
        <v>65</v>
      </c>
      <c r="E23" s="24" t="s">
        <v>123</v>
      </c>
      <c r="F23" s="24" t="s">
        <v>124</v>
      </c>
      <c r="G23" s="25" t="s">
        <v>80</v>
      </c>
      <c r="H23" s="24" t="s">
        <v>162</v>
      </c>
      <c r="I23" s="68" t="s">
        <v>163</v>
      </c>
      <c r="J23" s="64">
        <v>31819</v>
      </c>
      <c r="K23" s="27"/>
      <c r="L23" s="28">
        <v>41169</v>
      </c>
      <c r="M23" s="28">
        <v>41913</v>
      </c>
      <c r="N23" s="29" t="s">
        <v>71</v>
      </c>
      <c r="O23" s="65" t="s">
        <v>72</v>
      </c>
      <c r="P23" s="30" t="s">
        <v>16</v>
      </c>
      <c r="Q23" s="66" t="s">
        <v>73</v>
      </c>
      <c r="R23" s="67" t="s">
        <v>164</v>
      </c>
      <c r="S23" s="33" t="s">
        <v>128</v>
      </c>
      <c r="T23" s="34">
        <v>41913</v>
      </c>
      <c r="U23" s="15" t="b">
        <v>1</v>
      </c>
      <c r="V23" s="15" t="s">
        <v>123</v>
      </c>
      <c r="W23" s="15" t="b">
        <v>1</v>
      </c>
      <c r="X23" s="15" t="s">
        <v>124</v>
      </c>
      <c r="Y23" s="15" t="b">
        <v>1</v>
      </c>
      <c r="Z23" s="15" t="s">
        <v>163</v>
      </c>
      <c r="AA23" s="15" t="s">
        <v>129</v>
      </c>
      <c r="AB23" s="15" t="s">
        <v>123</v>
      </c>
      <c r="AC23" s="15"/>
      <c r="AD23" s="15" t="s">
        <v>77</v>
      </c>
      <c r="AE23" s="15"/>
      <c r="AF23" s="15"/>
      <c r="AG23" s="15"/>
      <c r="AH23" s="15"/>
      <c r="AI23" s="15"/>
      <c r="AJ23" s="15" t="s">
        <v>123</v>
      </c>
      <c r="AK23" s="15" t="s">
        <v>123</v>
      </c>
      <c r="AL23" s="15" t="s">
        <v>124</v>
      </c>
      <c r="AM23" s="15" t="s">
        <v>124</v>
      </c>
      <c r="AN23" s="15" t="s">
        <v>130</v>
      </c>
      <c r="AO23" s="72" t="s">
        <v>124</v>
      </c>
      <c r="AP23" s="15" t="s">
        <v>8</v>
      </c>
      <c r="AQ23" s="15" t="s">
        <v>1377</v>
      </c>
      <c r="AR23" s="15"/>
    </row>
    <row r="24" spans="2:44" s="7" customFormat="1" ht="14.25" customHeight="1" x14ac:dyDescent="0.25">
      <c r="B24" s="21">
        <v>23</v>
      </c>
      <c r="C24" s="22" t="s">
        <v>64</v>
      </c>
      <c r="D24" s="23" t="s">
        <v>65</v>
      </c>
      <c r="E24" s="24" t="s">
        <v>165</v>
      </c>
      <c r="F24" s="24" t="s">
        <v>166</v>
      </c>
      <c r="G24" s="25" t="s">
        <v>80</v>
      </c>
      <c r="H24" s="24" t="s">
        <v>167</v>
      </c>
      <c r="I24" s="27" t="s">
        <v>168</v>
      </c>
      <c r="J24" s="26">
        <v>31820</v>
      </c>
      <c r="K24" s="27"/>
      <c r="L24" s="28">
        <v>41169</v>
      </c>
      <c r="M24" s="28">
        <v>41913</v>
      </c>
      <c r="N24" s="29" t="s">
        <v>71</v>
      </c>
      <c r="O24" s="29" t="s">
        <v>72</v>
      </c>
      <c r="P24" s="30" t="s">
        <v>16</v>
      </c>
      <c r="Q24" s="31" t="s">
        <v>73</v>
      </c>
      <c r="R24" s="32" t="s">
        <v>169</v>
      </c>
      <c r="S24" s="33" t="s">
        <v>170</v>
      </c>
      <c r="T24" s="34">
        <v>41913</v>
      </c>
      <c r="U24" s="15" t="b">
        <v>1</v>
      </c>
      <c r="V24" s="15" t="s">
        <v>165</v>
      </c>
      <c r="W24" s="15" t="b">
        <v>1</v>
      </c>
      <c r="X24" s="15" t="s">
        <v>166</v>
      </c>
      <c r="Y24" s="15" t="b">
        <v>1</v>
      </c>
      <c r="Z24" s="15" t="s">
        <v>168</v>
      </c>
      <c r="AA24" s="15" t="s">
        <v>171</v>
      </c>
      <c r="AB24" s="15" t="s">
        <v>165</v>
      </c>
      <c r="AC24" s="15"/>
      <c r="AD24" s="15" t="s">
        <v>77</v>
      </c>
      <c r="AE24" s="15"/>
      <c r="AF24" s="15"/>
      <c r="AG24" s="15"/>
      <c r="AH24" s="15"/>
      <c r="AI24" s="15"/>
      <c r="AJ24" s="15" t="s">
        <v>165</v>
      </c>
      <c r="AK24" s="15" t="s">
        <v>165</v>
      </c>
      <c r="AL24" s="15" t="s">
        <v>166</v>
      </c>
      <c r="AM24" s="15" t="s">
        <v>166</v>
      </c>
      <c r="AN24" s="15" t="s">
        <v>172</v>
      </c>
      <c r="AO24" s="72" t="s">
        <v>166</v>
      </c>
      <c r="AP24" s="15" t="s">
        <v>8</v>
      </c>
      <c r="AQ24" s="15" t="s">
        <v>1378</v>
      </c>
      <c r="AR24" s="15"/>
    </row>
    <row r="25" spans="2:44" s="7" customFormat="1" ht="14.25" customHeight="1" x14ac:dyDescent="0.25">
      <c r="B25" s="21">
        <v>24</v>
      </c>
      <c r="C25" s="22" t="s">
        <v>64</v>
      </c>
      <c r="D25" s="23" t="s">
        <v>65</v>
      </c>
      <c r="E25" s="24" t="s">
        <v>1</v>
      </c>
      <c r="F25" s="24" t="s">
        <v>118</v>
      </c>
      <c r="G25" s="25" t="s">
        <v>80</v>
      </c>
      <c r="H25" s="54" t="s">
        <v>113</v>
      </c>
      <c r="I25" s="27" t="s">
        <v>173</v>
      </c>
      <c r="J25" s="26">
        <v>31821</v>
      </c>
      <c r="K25" s="59"/>
      <c r="L25" s="28">
        <v>41169</v>
      </c>
      <c r="M25" s="28">
        <v>41913</v>
      </c>
      <c r="N25" s="55" t="s">
        <v>71</v>
      </c>
      <c r="O25" s="29" t="s">
        <v>72</v>
      </c>
      <c r="P25" s="60" t="s">
        <v>16</v>
      </c>
      <c r="Q25" s="31" t="s">
        <v>73</v>
      </c>
      <c r="R25" s="32" t="s">
        <v>174</v>
      </c>
      <c r="S25" s="61" t="s">
        <v>121</v>
      </c>
      <c r="T25" s="34">
        <v>41913</v>
      </c>
      <c r="U25" s="15" t="b">
        <v>1</v>
      </c>
      <c r="V25" s="15" t="s">
        <v>1</v>
      </c>
      <c r="W25" s="15" t="b">
        <v>1</v>
      </c>
      <c r="X25" s="15" t="s">
        <v>118</v>
      </c>
      <c r="Y25" s="15" t="b">
        <v>1</v>
      </c>
      <c r="Z25" s="15" t="s">
        <v>173</v>
      </c>
      <c r="AA25" s="15" t="s">
        <v>122</v>
      </c>
      <c r="AB25" s="15" t="s">
        <v>1</v>
      </c>
      <c r="AC25" s="15"/>
      <c r="AD25" s="15" t="s">
        <v>77</v>
      </c>
      <c r="AE25" s="15"/>
      <c r="AF25" s="15"/>
      <c r="AG25" s="15"/>
      <c r="AH25" s="15"/>
      <c r="AI25" s="15"/>
      <c r="AJ25" s="15" t="s">
        <v>1</v>
      </c>
      <c r="AK25" s="15" t="s">
        <v>1</v>
      </c>
      <c r="AL25" s="15" t="s">
        <v>118</v>
      </c>
      <c r="AM25" s="15" t="s">
        <v>118</v>
      </c>
      <c r="AN25" s="15" t="s">
        <v>1</v>
      </c>
      <c r="AO25" s="72" t="s">
        <v>118</v>
      </c>
      <c r="AP25" s="15" t="s">
        <v>1</v>
      </c>
      <c r="AQ25" s="15" t="s">
        <v>1372</v>
      </c>
      <c r="AR25" s="15"/>
    </row>
    <row r="26" spans="2:44" s="7" customFormat="1" ht="14.25" customHeight="1" x14ac:dyDescent="0.25">
      <c r="B26" s="21">
        <v>25</v>
      </c>
      <c r="C26" s="22" t="s">
        <v>64</v>
      </c>
      <c r="D26" s="23" t="s">
        <v>65</v>
      </c>
      <c r="E26" s="24" t="s">
        <v>123</v>
      </c>
      <c r="F26" s="24" t="s">
        <v>124</v>
      </c>
      <c r="G26" s="25" t="s">
        <v>80</v>
      </c>
      <c r="H26" s="24" t="s">
        <v>175</v>
      </c>
      <c r="I26" s="68" t="s">
        <v>176</v>
      </c>
      <c r="J26" s="64">
        <v>32139</v>
      </c>
      <c r="K26" s="27"/>
      <c r="L26" s="28">
        <v>41218</v>
      </c>
      <c r="M26" s="28">
        <v>41944</v>
      </c>
      <c r="N26" s="29" t="s">
        <v>71</v>
      </c>
      <c r="O26" s="65" t="s">
        <v>72</v>
      </c>
      <c r="P26" s="30" t="s">
        <v>16</v>
      </c>
      <c r="Q26" s="66" t="s">
        <v>73</v>
      </c>
      <c r="R26" s="67" t="s">
        <v>177</v>
      </c>
      <c r="S26" s="33" t="s">
        <v>128</v>
      </c>
      <c r="T26" s="34">
        <v>41944</v>
      </c>
      <c r="U26" s="15" t="b">
        <v>1</v>
      </c>
      <c r="V26" s="15" t="s">
        <v>123</v>
      </c>
      <c r="W26" s="15" t="b">
        <v>1</v>
      </c>
      <c r="X26" s="15" t="s">
        <v>124</v>
      </c>
      <c r="Y26" s="15" t="b">
        <v>1</v>
      </c>
      <c r="Z26" s="15" t="s">
        <v>176</v>
      </c>
      <c r="AA26" s="15" t="s">
        <v>129</v>
      </c>
      <c r="AB26" s="15" t="s">
        <v>123</v>
      </c>
      <c r="AC26" s="15"/>
      <c r="AD26" s="15" t="s">
        <v>77</v>
      </c>
      <c r="AE26" s="15"/>
      <c r="AF26" s="15"/>
      <c r="AG26" s="15"/>
      <c r="AH26" s="15"/>
      <c r="AI26" s="15"/>
      <c r="AJ26" s="15" t="s">
        <v>123</v>
      </c>
      <c r="AK26" s="15" t="s">
        <v>123</v>
      </c>
      <c r="AL26" s="15" t="s">
        <v>124</v>
      </c>
      <c r="AM26" s="15" t="s">
        <v>124</v>
      </c>
      <c r="AN26" s="15" t="s">
        <v>130</v>
      </c>
      <c r="AO26" s="72" t="s">
        <v>124</v>
      </c>
      <c r="AP26" s="15" t="s">
        <v>8</v>
      </c>
      <c r="AQ26" s="15" t="s">
        <v>1373</v>
      </c>
      <c r="AR26" s="15"/>
    </row>
    <row r="27" spans="2:44" s="7" customFormat="1" ht="14.25" customHeight="1" x14ac:dyDescent="0.25">
      <c r="B27" s="21">
        <v>26</v>
      </c>
      <c r="C27" s="81" t="s">
        <v>64</v>
      </c>
      <c r="D27" s="82" t="s">
        <v>65</v>
      </c>
      <c r="E27" s="25" t="s">
        <v>123</v>
      </c>
      <c r="F27" s="25" t="s">
        <v>124</v>
      </c>
      <c r="G27" s="25" t="s">
        <v>80</v>
      </c>
      <c r="H27" s="25" t="s">
        <v>175</v>
      </c>
      <c r="I27" s="27" t="s">
        <v>178</v>
      </c>
      <c r="J27" s="26">
        <v>32140</v>
      </c>
      <c r="K27" s="27"/>
      <c r="L27" s="28">
        <v>41218</v>
      </c>
      <c r="M27" s="28">
        <v>41944</v>
      </c>
      <c r="N27" s="73" t="s">
        <v>71</v>
      </c>
      <c r="O27" s="73" t="s">
        <v>72</v>
      </c>
      <c r="P27" s="74" t="s">
        <v>16</v>
      </c>
      <c r="Q27" s="75" t="s">
        <v>73</v>
      </c>
      <c r="R27" s="32" t="s">
        <v>179</v>
      </c>
      <c r="S27" s="76" t="s">
        <v>128</v>
      </c>
      <c r="T27" s="34">
        <v>41944</v>
      </c>
      <c r="U27" s="15" t="b">
        <v>1</v>
      </c>
      <c r="V27" s="15" t="s">
        <v>165</v>
      </c>
      <c r="W27" s="15" t="b">
        <v>0</v>
      </c>
      <c r="X27" s="15" t="s">
        <v>166</v>
      </c>
      <c r="Y27" s="15" t="b">
        <v>0</v>
      </c>
      <c r="Z27" s="15" t="s">
        <v>178</v>
      </c>
      <c r="AA27" s="15" t="s">
        <v>180</v>
      </c>
      <c r="AB27" s="15" t="s">
        <v>165</v>
      </c>
      <c r="AC27" s="15" t="s">
        <v>1495</v>
      </c>
      <c r="AD27" s="15" t="s">
        <v>77</v>
      </c>
      <c r="AE27" s="15"/>
      <c r="AF27" s="15"/>
      <c r="AG27" s="15"/>
      <c r="AH27" s="15"/>
      <c r="AI27" s="15"/>
      <c r="AJ27" s="15" t="s">
        <v>165</v>
      </c>
      <c r="AK27" s="15" t="s">
        <v>165</v>
      </c>
      <c r="AL27" s="15" t="s">
        <v>166</v>
      </c>
      <c r="AM27" s="15" t="s">
        <v>166</v>
      </c>
      <c r="AN27" s="15" t="s">
        <v>172</v>
      </c>
      <c r="AO27" s="72" t="s">
        <v>166</v>
      </c>
      <c r="AP27" s="15" t="s">
        <v>8</v>
      </c>
      <c r="AQ27" s="15" t="s">
        <v>1372</v>
      </c>
      <c r="AR27" s="15"/>
    </row>
    <row r="28" spans="2:44" s="7" customFormat="1" ht="14.25" customHeight="1" x14ac:dyDescent="0.25">
      <c r="B28" s="21">
        <v>27</v>
      </c>
      <c r="C28" s="22" t="s">
        <v>64</v>
      </c>
      <c r="D28" s="23" t="s">
        <v>65</v>
      </c>
      <c r="E28" s="24" t="s">
        <v>1</v>
      </c>
      <c r="F28" s="24" t="s">
        <v>118</v>
      </c>
      <c r="G28" s="25" t="s">
        <v>80</v>
      </c>
      <c r="H28" s="24" t="s">
        <v>113</v>
      </c>
      <c r="I28" s="27" t="s">
        <v>181</v>
      </c>
      <c r="J28" s="26">
        <v>32141</v>
      </c>
      <c r="K28" s="27"/>
      <c r="L28" s="28">
        <v>41218</v>
      </c>
      <c r="M28" s="28">
        <v>41944</v>
      </c>
      <c r="N28" s="29" t="s">
        <v>71</v>
      </c>
      <c r="O28" s="29" t="s">
        <v>72</v>
      </c>
      <c r="P28" s="30" t="s">
        <v>16</v>
      </c>
      <c r="Q28" s="31" t="s">
        <v>73</v>
      </c>
      <c r="R28" s="32" t="s">
        <v>182</v>
      </c>
      <c r="S28" s="33" t="s">
        <v>121</v>
      </c>
      <c r="T28" s="34">
        <v>41944</v>
      </c>
      <c r="U28" s="15" t="b">
        <v>1</v>
      </c>
      <c r="V28" s="15" t="s">
        <v>1</v>
      </c>
      <c r="W28" s="15" t="b">
        <v>1</v>
      </c>
      <c r="X28" s="15" t="s">
        <v>118</v>
      </c>
      <c r="Y28" s="15" t="b">
        <v>1</v>
      </c>
      <c r="Z28" s="15" t="s">
        <v>181</v>
      </c>
      <c r="AA28" s="15" t="s">
        <v>183</v>
      </c>
      <c r="AB28" s="15" t="s">
        <v>78</v>
      </c>
      <c r="AC28" s="15" t="s">
        <v>184</v>
      </c>
      <c r="AD28" s="15" t="s">
        <v>77</v>
      </c>
      <c r="AE28" s="15"/>
      <c r="AF28" s="15"/>
      <c r="AG28" s="15"/>
      <c r="AH28" s="15"/>
      <c r="AI28" s="15"/>
      <c r="AJ28" s="15" t="s">
        <v>78</v>
      </c>
      <c r="AK28" s="15" t="s">
        <v>78</v>
      </c>
      <c r="AL28" s="15" t="s">
        <v>185</v>
      </c>
      <c r="AM28" s="15" t="s">
        <v>185</v>
      </c>
      <c r="AN28" s="15" t="s">
        <v>5</v>
      </c>
      <c r="AO28" s="72" t="s">
        <v>185</v>
      </c>
      <c r="AP28" s="15" t="s">
        <v>5</v>
      </c>
      <c r="AQ28" s="15" t="s">
        <v>1372</v>
      </c>
      <c r="AR28" s="15"/>
    </row>
    <row r="29" spans="2:44" s="7" customFormat="1" ht="14.25" customHeight="1" x14ac:dyDescent="0.25">
      <c r="B29" s="21">
        <v>28</v>
      </c>
      <c r="C29" s="22" t="s">
        <v>64</v>
      </c>
      <c r="D29" s="23" t="s">
        <v>65</v>
      </c>
      <c r="E29" s="24" t="s">
        <v>1</v>
      </c>
      <c r="F29" s="24" t="s">
        <v>118</v>
      </c>
      <c r="G29" s="25" t="s">
        <v>80</v>
      </c>
      <c r="H29" s="54" t="s">
        <v>113</v>
      </c>
      <c r="I29" s="27" t="s">
        <v>186</v>
      </c>
      <c r="J29" s="26">
        <v>32144</v>
      </c>
      <c r="K29" s="59"/>
      <c r="L29" s="28">
        <v>41218</v>
      </c>
      <c r="M29" s="28">
        <v>41944</v>
      </c>
      <c r="N29" s="55" t="s">
        <v>71</v>
      </c>
      <c r="O29" s="29" t="s">
        <v>72</v>
      </c>
      <c r="P29" s="60" t="s">
        <v>16</v>
      </c>
      <c r="Q29" s="31" t="s">
        <v>73</v>
      </c>
      <c r="R29" s="32" t="s">
        <v>187</v>
      </c>
      <c r="S29" s="61" t="s">
        <v>121</v>
      </c>
      <c r="T29" s="34">
        <v>41944</v>
      </c>
      <c r="U29" s="15" t="b">
        <v>1</v>
      </c>
      <c r="V29" s="15" t="s">
        <v>1</v>
      </c>
      <c r="W29" s="15" t="b">
        <v>1</v>
      </c>
      <c r="X29" s="15" t="s">
        <v>118</v>
      </c>
      <c r="Y29" s="15" t="b">
        <v>1</v>
      </c>
      <c r="Z29" s="15" t="s">
        <v>186</v>
      </c>
      <c r="AA29" s="15" t="s">
        <v>122</v>
      </c>
      <c r="AB29" s="15" t="s">
        <v>1</v>
      </c>
      <c r="AC29" s="15"/>
      <c r="AD29" s="15" t="s">
        <v>77</v>
      </c>
      <c r="AE29" s="15"/>
      <c r="AF29" s="15"/>
      <c r="AG29" s="15"/>
      <c r="AH29" s="15"/>
      <c r="AI29" s="15"/>
      <c r="AJ29" s="15" t="s">
        <v>1</v>
      </c>
      <c r="AK29" s="15" t="s">
        <v>1</v>
      </c>
      <c r="AL29" s="15" t="s">
        <v>118</v>
      </c>
      <c r="AM29" s="15" t="s">
        <v>118</v>
      </c>
      <c r="AN29" s="15" t="s">
        <v>1</v>
      </c>
      <c r="AO29" s="72" t="s">
        <v>118</v>
      </c>
      <c r="AP29" s="15" t="s">
        <v>1</v>
      </c>
      <c r="AQ29" s="15" t="s">
        <v>1372</v>
      </c>
      <c r="AR29" s="15"/>
    </row>
    <row r="30" spans="2:44" s="7" customFormat="1" ht="14.25" customHeight="1" x14ac:dyDescent="0.25">
      <c r="B30" s="21">
        <v>29</v>
      </c>
      <c r="C30" s="22" t="s">
        <v>64</v>
      </c>
      <c r="D30" s="23" t="s">
        <v>65</v>
      </c>
      <c r="E30" s="24" t="s">
        <v>123</v>
      </c>
      <c r="F30" s="24" t="s">
        <v>124</v>
      </c>
      <c r="G30" s="25" t="s">
        <v>80</v>
      </c>
      <c r="H30" s="24" t="s">
        <v>167</v>
      </c>
      <c r="I30" s="68" t="s">
        <v>188</v>
      </c>
      <c r="J30" s="64">
        <v>32145</v>
      </c>
      <c r="K30" s="27"/>
      <c r="L30" s="28">
        <v>41218</v>
      </c>
      <c r="M30" s="28">
        <v>41944</v>
      </c>
      <c r="N30" s="29" t="s">
        <v>71</v>
      </c>
      <c r="O30" s="65" t="s">
        <v>72</v>
      </c>
      <c r="P30" s="30" t="s">
        <v>16</v>
      </c>
      <c r="Q30" s="66" t="s">
        <v>73</v>
      </c>
      <c r="R30" s="67" t="s">
        <v>189</v>
      </c>
      <c r="S30" s="33" t="s">
        <v>128</v>
      </c>
      <c r="T30" s="34">
        <v>41944</v>
      </c>
      <c r="U30" s="15" t="b">
        <v>1</v>
      </c>
      <c r="V30" s="15" t="s">
        <v>123</v>
      </c>
      <c r="W30" s="15" t="b">
        <v>1</v>
      </c>
      <c r="X30" s="15" t="s">
        <v>124</v>
      </c>
      <c r="Y30" s="15" t="b">
        <v>1</v>
      </c>
      <c r="Z30" s="15" t="s">
        <v>188</v>
      </c>
      <c r="AA30" s="15" t="s">
        <v>190</v>
      </c>
      <c r="AB30" s="15" t="s">
        <v>123</v>
      </c>
      <c r="AC30" s="15"/>
      <c r="AD30" s="15" t="s">
        <v>77</v>
      </c>
      <c r="AE30" s="15"/>
      <c r="AF30" s="15"/>
      <c r="AG30" s="15"/>
      <c r="AH30" s="15"/>
      <c r="AI30" s="15"/>
      <c r="AJ30" s="15" t="s">
        <v>123</v>
      </c>
      <c r="AK30" s="15" t="s">
        <v>123</v>
      </c>
      <c r="AL30" s="15" t="s">
        <v>124</v>
      </c>
      <c r="AM30" s="15" t="s">
        <v>124</v>
      </c>
      <c r="AN30" s="15" t="s">
        <v>130</v>
      </c>
      <c r="AO30" s="72" t="s">
        <v>124</v>
      </c>
      <c r="AP30" s="15" t="s">
        <v>8</v>
      </c>
      <c r="AQ30" s="15" t="s">
        <v>1379</v>
      </c>
      <c r="AR30" s="15"/>
    </row>
    <row r="31" spans="2:44" s="7" customFormat="1" ht="14.25" customHeight="1" x14ac:dyDescent="0.25">
      <c r="B31" s="21">
        <v>30</v>
      </c>
      <c r="C31" s="22" t="s">
        <v>64</v>
      </c>
      <c r="D31" s="23" t="s">
        <v>65</v>
      </c>
      <c r="E31" s="24" t="s">
        <v>1</v>
      </c>
      <c r="F31" s="24" t="s">
        <v>118</v>
      </c>
      <c r="G31" s="25" t="s">
        <v>80</v>
      </c>
      <c r="H31" s="24" t="s">
        <v>113</v>
      </c>
      <c r="I31" s="27" t="s">
        <v>191</v>
      </c>
      <c r="J31" s="26">
        <v>32146</v>
      </c>
      <c r="K31" s="27"/>
      <c r="L31" s="28">
        <v>41218</v>
      </c>
      <c r="M31" s="28">
        <v>41944</v>
      </c>
      <c r="N31" s="29" t="s">
        <v>71</v>
      </c>
      <c r="O31" s="29" t="s">
        <v>72</v>
      </c>
      <c r="P31" s="30" t="s">
        <v>16</v>
      </c>
      <c r="Q31" s="31" t="s">
        <v>73</v>
      </c>
      <c r="R31" s="32" t="s">
        <v>192</v>
      </c>
      <c r="S31" s="33" t="s">
        <v>121</v>
      </c>
      <c r="T31" s="34">
        <v>41944</v>
      </c>
      <c r="U31" s="15" t="b">
        <v>1</v>
      </c>
      <c r="V31" s="15" t="s">
        <v>1</v>
      </c>
      <c r="W31" s="15" t="b">
        <v>1</v>
      </c>
      <c r="X31" s="15" t="s">
        <v>118</v>
      </c>
      <c r="Y31" s="15" t="b">
        <v>1</v>
      </c>
      <c r="Z31" s="15" t="s">
        <v>191</v>
      </c>
      <c r="AA31" s="15" t="s">
        <v>122</v>
      </c>
      <c r="AB31" s="15" t="s">
        <v>1</v>
      </c>
      <c r="AC31" s="15"/>
      <c r="AD31" s="15" t="s">
        <v>77</v>
      </c>
      <c r="AE31" s="15"/>
      <c r="AF31" s="15"/>
      <c r="AG31" s="15"/>
      <c r="AH31" s="15"/>
      <c r="AI31" s="15"/>
      <c r="AJ31" s="15" t="s">
        <v>78</v>
      </c>
      <c r="AK31" s="15" t="s">
        <v>78</v>
      </c>
      <c r="AL31" s="15" t="s">
        <v>185</v>
      </c>
      <c r="AM31" s="15" t="s">
        <v>118</v>
      </c>
      <c r="AN31" s="15" t="s">
        <v>1</v>
      </c>
      <c r="AO31" s="72" t="s">
        <v>185</v>
      </c>
      <c r="AP31" s="15" t="s">
        <v>5</v>
      </c>
      <c r="AQ31" s="15" t="s">
        <v>1372</v>
      </c>
      <c r="AR31" s="15"/>
    </row>
    <row r="32" spans="2:44" s="7" customFormat="1" ht="14.25" customHeight="1" x14ac:dyDescent="0.25">
      <c r="B32" s="21">
        <v>31</v>
      </c>
      <c r="C32" s="22" t="s">
        <v>64</v>
      </c>
      <c r="D32" s="23" t="s">
        <v>65</v>
      </c>
      <c r="E32" s="24" t="s">
        <v>123</v>
      </c>
      <c r="F32" s="24" t="s">
        <v>124</v>
      </c>
      <c r="G32" s="25" t="s">
        <v>80</v>
      </c>
      <c r="H32" s="24" t="s">
        <v>193</v>
      </c>
      <c r="I32" s="27" t="s">
        <v>194</v>
      </c>
      <c r="J32" s="26">
        <v>32148</v>
      </c>
      <c r="K32" s="27"/>
      <c r="L32" s="28">
        <v>41218</v>
      </c>
      <c r="M32" s="28">
        <v>41944</v>
      </c>
      <c r="N32" s="29" t="s">
        <v>71</v>
      </c>
      <c r="O32" s="29" t="s">
        <v>72</v>
      </c>
      <c r="P32" s="30" t="s">
        <v>16</v>
      </c>
      <c r="Q32" s="31" t="s">
        <v>73</v>
      </c>
      <c r="R32" s="32" t="s">
        <v>195</v>
      </c>
      <c r="S32" s="33" t="s">
        <v>128</v>
      </c>
      <c r="T32" s="34">
        <v>41944</v>
      </c>
      <c r="U32" s="15" t="b">
        <v>1</v>
      </c>
      <c r="V32" s="15" t="s">
        <v>123</v>
      </c>
      <c r="W32" s="15" t="b">
        <v>1</v>
      </c>
      <c r="X32" s="15" t="s">
        <v>124</v>
      </c>
      <c r="Y32" s="15" t="b">
        <v>1</v>
      </c>
      <c r="Z32" s="15" t="s">
        <v>194</v>
      </c>
      <c r="AA32" s="15" t="s">
        <v>190</v>
      </c>
      <c r="AB32" s="15" t="s">
        <v>123</v>
      </c>
      <c r="AC32" s="15"/>
      <c r="AD32" s="15" t="s">
        <v>77</v>
      </c>
      <c r="AE32" s="15"/>
      <c r="AF32" s="15"/>
      <c r="AG32" s="15"/>
      <c r="AH32" s="15"/>
      <c r="AI32" s="15"/>
      <c r="AJ32" s="15" t="s">
        <v>123</v>
      </c>
      <c r="AK32" s="15" t="s">
        <v>123</v>
      </c>
      <c r="AL32" s="15" t="s">
        <v>124</v>
      </c>
      <c r="AM32" s="15" t="s">
        <v>124</v>
      </c>
      <c r="AN32" s="15" t="s">
        <v>130</v>
      </c>
      <c r="AO32" s="72" t="s">
        <v>124</v>
      </c>
      <c r="AP32" s="15" t="s">
        <v>8</v>
      </c>
      <c r="AQ32" s="15" t="s">
        <v>1380</v>
      </c>
      <c r="AR32" s="15"/>
    </row>
    <row r="33" spans="1:44" ht="14.25" customHeight="1" x14ac:dyDescent="0.25">
      <c r="A33" s="7"/>
      <c r="B33" s="21">
        <v>32</v>
      </c>
      <c r="C33" s="22" t="s">
        <v>64</v>
      </c>
      <c r="D33" s="23" t="s">
        <v>65</v>
      </c>
      <c r="E33" s="24" t="s">
        <v>14</v>
      </c>
      <c r="F33" s="24" t="s">
        <v>131</v>
      </c>
      <c r="G33" s="25" t="s">
        <v>80</v>
      </c>
      <c r="H33" s="24" t="s">
        <v>132</v>
      </c>
      <c r="I33" s="27" t="s">
        <v>196</v>
      </c>
      <c r="J33" s="26">
        <v>32674</v>
      </c>
      <c r="K33" s="27"/>
      <c r="L33" s="28">
        <v>41284</v>
      </c>
      <c r="M33" s="28">
        <v>42005</v>
      </c>
      <c r="N33" s="29" t="s">
        <v>71</v>
      </c>
      <c r="O33" s="29" t="s">
        <v>72</v>
      </c>
      <c r="P33" s="30" t="s">
        <v>16</v>
      </c>
      <c r="Q33" s="31" t="s">
        <v>134</v>
      </c>
      <c r="R33" s="32" t="s">
        <v>197</v>
      </c>
      <c r="S33" s="33" t="s">
        <v>136</v>
      </c>
      <c r="T33" s="34">
        <v>42005</v>
      </c>
      <c r="U33" s="15" t="b">
        <v>1</v>
      </c>
      <c r="V33" s="15" t="s">
        <v>14</v>
      </c>
      <c r="W33" s="15" t="b">
        <v>1</v>
      </c>
      <c r="X33" s="15" t="s">
        <v>131</v>
      </c>
      <c r="Y33" s="15" t="b">
        <v>1</v>
      </c>
      <c r="Z33" s="15" t="s">
        <v>196</v>
      </c>
      <c r="AA33" s="15" t="s">
        <v>137</v>
      </c>
      <c r="AB33" s="15" t="s">
        <v>14</v>
      </c>
      <c r="AC33" s="15"/>
      <c r="AD33" s="15" t="s">
        <v>77</v>
      </c>
      <c r="AE33" s="15"/>
      <c r="AF33" s="15"/>
      <c r="AG33" s="15"/>
      <c r="AH33" s="15"/>
      <c r="AI33" s="15"/>
      <c r="AJ33" s="15" t="s">
        <v>14</v>
      </c>
      <c r="AK33" s="15" t="s">
        <v>14</v>
      </c>
      <c r="AL33" s="15" t="s">
        <v>131</v>
      </c>
      <c r="AM33" s="15" t="s">
        <v>138</v>
      </c>
      <c r="AN33" s="15" t="s">
        <v>14</v>
      </c>
      <c r="AO33" s="72" t="s">
        <v>131</v>
      </c>
      <c r="AP33" s="15" t="s">
        <v>14</v>
      </c>
      <c r="AQ33" s="15" t="s">
        <v>1381</v>
      </c>
      <c r="AR33" s="15"/>
    </row>
    <row r="34" spans="1:44" ht="14.25" customHeight="1" x14ac:dyDescent="0.25">
      <c r="A34" s="7"/>
      <c r="B34" s="21">
        <v>33</v>
      </c>
      <c r="C34" s="22" t="s">
        <v>64</v>
      </c>
      <c r="D34" s="23" t="s">
        <v>65</v>
      </c>
      <c r="E34" s="24" t="s">
        <v>14</v>
      </c>
      <c r="F34" s="24" t="s">
        <v>131</v>
      </c>
      <c r="G34" s="25" t="s">
        <v>80</v>
      </c>
      <c r="H34" s="24" t="s">
        <v>198</v>
      </c>
      <c r="I34" s="27" t="s">
        <v>199</v>
      </c>
      <c r="J34" s="26">
        <v>33199</v>
      </c>
      <c r="K34" s="27"/>
      <c r="L34" s="28">
        <v>41365</v>
      </c>
      <c r="M34" s="28">
        <v>42095</v>
      </c>
      <c r="N34" s="29" t="s">
        <v>71</v>
      </c>
      <c r="O34" s="29" t="s">
        <v>72</v>
      </c>
      <c r="P34" s="30" t="s">
        <v>16</v>
      </c>
      <c r="Q34" s="31" t="s">
        <v>73</v>
      </c>
      <c r="R34" s="32" t="s">
        <v>200</v>
      </c>
      <c r="S34" s="33" t="s">
        <v>136</v>
      </c>
      <c r="T34" s="34">
        <v>42095</v>
      </c>
      <c r="U34" s="15" t="b">
        <v>1</v>
      </c>
      <c r="V34" s="15" t="s">
        <v>14</v>
      </c>
      <c r="W34" s="15" t="b">
        <v>1</v>
      </c>
      <c r="X34" s="15" t="s">
        <v>131</v>
      </c>
      <c r="Y34" s="15" t="b">
        <v>1</v>
      </c>
      <c r="Z34" s="15" t="s">
        <v>199</v>
      </c>
      <c r="AA34" s="15" t="s">
        <v>201</v>
      </c>
      <c r="AB34" s="15" t="s">
        <v>14</v>
      </c>
      <c r="AC34" s="15"/>
      <c r="AD34" s="15" t="s">
        <v>77</v>
      </c>
      <c r="AE34" s="15"/>
      <c r="AF34" s="15"/>
      <c r="AG34" s="15"/>
      <c r="AH34" s="15"/>
      <c r="AI34" s="15"/>
      <c r="AJ34" s="15" t="s">
        <v>14</v>
      </c>
      <c r="AK34" s="15" t="s">
        <v>14</v>
      </c>
      <c r="AL34" s="15" t="s">
        <v>131</v>
      </c>
      <c r="AM34" s="15" t="s">
        <v>131</v>
      </c>
      <c r="AN34" s="15" t="s">
        <v>14</v>
      </c>
      <c r="AO34" s="72" t="s">
        <v>131</v>
      </c>
      <c r="AP34" s="15" t="s">
        <v>14</v>
      </c>
      <c r="AQ34" s="15" t="s">
        <v>1382</v>
      </c>
      <c r="AR34" s="15"/>
    </row>
    <row r="35" spans="1:44" ht="14.25" customHeight="1" x14ac:dyDescent="0.25">
      <c r="A35" s="7"/>
      <c r="B35" s="21">
        <v>34</v>
      </c>
      <c r="C35" s="22" t="s">
        <v>64</v>
      </c>
      <c r="D35" s="23" t="s">
        <v>65</v>
      </c>
      <c r="E35" s="24" t="s">
        <v>78</v>
      </c>
      <c r="F35" s="24" t="s">
        <v>86</v>
      </c>
      <c r="G35" s="25" t="s">
        <v>80</v>
      </c>
      <c r="H35" s="24" t="s">
        <v>202</v>
      </c>
      <c r="I35" s="27" t="s">
        <v>203</v>
      </c>
      <c r="J35" s="26">
        <v>33667</v>
      </c>
      <c r="K35" s="27"/>
      <c r="L35" s="28">
        <v>41426</v>
      </c>
      <c r="M35" s="28">
        <v>41791</v>
      </c>
      <c r="N35" s="29" t="s">
        <v>71</v>
      </c>
      <c r="O35" s="29" t="s">
        <v>72</v>
      </c>
      <c r="P35" s="30" t="s">
        <v>16</v>
      </c>
      <c r="Q35" s="31" t="s">
        <v>134</v>
      </c>
      <c r="R35" s="32" t="s">
        <v>204</v>
      </c>
      <c r="S35" s="33" t="s">
        <v>90</v>
      </c>
      <c r="T35" s="34">
        <v>41791</v>
      </c>
      <c r="U35" s="15" t="b">
        <v>1</v>
      </c>
      <c r="V35" s="15" t="s">
        <v>78</v>
      </c>
      <c r="W35" s="15" t="b">
        <v>1</v>
      </c>
      <c r="X35" s="15" t="s">
        <v>86</v>
      </c>
      <c r="Y35" s="15" t="b">
        <v>1</v>
      </c>
      <c r="Z35" s="15" t="s">
        <v>203</v>
      </c>
      <c r="AA35" s="15" t="s">
        <v>205</v>
      </c>
      <c r="AB35" s="15" t="s">
        <v>78</v>
      </c>
      <c r="AC35" s="15"/>
      <c r="AD35" s="15" t="s">
        <v>77</v>
      </c>
      <c r="AE35" s="15"/>
      <c r="AF35" s="15"/>
      <c r="AG35" s="15"/>
      <c r="AH35" s="15"/>
      <c r="AI35" s="15"/>
      <c r="AJ35" s="15" t="s">
        <v>78</v>
      </c>
      <c r="AK35" s="15" t="s">
        <v>78</v>
      </c>
      <c r="AL35" s="15" t="s">
        <v>86</v>
      </c>
      <c r="AM35" s="15" t="s">
        <v>86</v>
      </c>
      <c r="AN35" s="15" t="s">
        <v>5</v>
      </c>
      <c r="AO35" s="72" t="s">
        <v>86</v>
      </c>
      <c r="AP35" s="15" t="s">
        <v>7</v>
      </c>
      <c r="AQ35" s="15" t="s">
        <v>1383</v>
      </c>
      <c r="AR35" s="15"/>
    </row>
    <row r="36" spans="1:44" ht="14.25" customHeight="1" x14ac:dyDescent="0.25">
      <c r="A36" s="7"/>
      <c r="B36" s="21">
        <v>35</v>
      </c>
      <c r="C36" s="22" t="s">
        <v>64</v>
      </c>
      <c r="D36" s="23" t="s">
        <v>65</v>
      </c>
      <c r="E36" s="24" t="s">
        <v>78</v>
      </c>
      <c r="F36" s="24" t="s">
        <v>86</v>
      </c>
      <c r="G36" s="25" t="s">
        <v>80</v>
      </c>
      <c r="H36" s="24" t="s">
        <v>87</v>
      </c>
      <c r="I36" s="27" t="s">
        <v>206</v>
      </c>
      <c r="J36" s="26">
        <v>33946</v>
      </c>
      <c r="K36" s="27"/>
      <c r="L36" s="28">
        <v>41456</v>
      </c>
      <c r="M36" s="28">
        <v>41821</v>
      </c>
      <c r="N36" s="29" t="s">
        <v>71</v>
      </c>
      <c r="O36" s="29" t="s">
        <v>72</v>
      </c>
      <c r="P36" s="30" t="s">
        <v>16</v>
      </c>
      <c r="Q36" s="31" t="s">
        <v>73</v>
      </c>
      <c r="R36" s="32" t="s">
        <v>207</v>
      </c>
      <c r="S36" s="33" t="s">
        <v>90</v>
      </c>
      <c r="T36" s="34">
        <v>41821</v>
      </c>
      <c r="U36" s="15" t="b">
        <v>1</v>
      </c>
      <c r="V36" s="15" t="s">
        <v>78</v>
      </c>
      <c r="W36" s="15" t="b">
        <v>1</v>
      </c>
      <c r="X36" s="15" t="s">
        <v>86</v>
      </c>
      <c r="Y36" s="15" t="b">
        <v>1</v>
      </c>
      <c r="Z36" s="15" t="s">
        <v>206</v>
      </c>
      <c r="AA36" s="15" t="s">
        <v>91</v>
      </c>
      <c r="AB36" s="15" t="s">
        <v>78</v>
      </c>
      <c r="AC36" s="15"/>
      <c r="AD36" s="15" t="s">
        <v>77</v>
      </c>
      <c r="AE36" s="15"/>
      <c r="AF36" s="15"/>
      <c r="AG36" s="15"/>
      <c r="AH36" s="15"/>
      <c r="AI36" s="15"/>
      <c r="AJ36" s="15" t="s">
        <v>78</v>
      </c>
      <c r="AK36" s="15" t="s">
        <v>78</v>
      </c>
      <c r="AL36" s="15" t="s">
        <v>86</v>
      </c>
      <c r="AM36" s="15" t="s">
        <v>86</v>
      </c>
      <c r="AN36" s="15" t="s">
        <v>5</v>
      </c>
      <c r="AO36" s="72" t="s">
        <v>86</v>
      </c>
      <c r="AP36" s="15" t="s">
        <v>7</v>
      </c>
      <c r="AQ36" s="15" t="s">
        <v>1370</v>
      </c>
      <c r="AR36" s="15"/>
    </row>
    <row r="37" spans="1:44" ht="14.25" customHeight="1" x14ac:dyDescent="0.25">
      <c r="A37" s="7"/>
      <c r="B37" s="21">
        <v>36</v>
      </c>
      <c r="C37" s="22" t="s">
        <v>64</v>
      </c>
      <c r="D37" s="23" t="s">
        <v>65</v>
      </c>
      <c r="E37" s="24" t="s">
        <v>123</v>
      </c>
      <c r="F37" s="24" t="s">
        <v>208</v>
      </c>
      <c r="G37" s="25" t="s">
        <v>80</v>
      </c>
      <c r="H37" s="24" t="s">
        <v>209</v>
      </c>
      <c r="I37" s="27" t="s">
        <v>210</v>
      </c>
      <c r="J37" s="26">
        <v>33952</v>
      </c>
      <c r="K37" s="27"/>
      <c r="L37" s="28">
        <v>41442</v>
      </c>
      <c r="M37" s="28">
        <v>42005</v>
      </c>
      <c r="N37" s="29" t="s">
        <v>71</v>
      </c>
      <c r="O37" s="29" t="s">
        <v>72</v>
      </c>
      <c r="P37" s="30" t="s">
        <v>16</v>
      </c>
      <c r="Q37" s="31" t="s">
        <v>73</v>
      </c>
      <c r="R37" s="32" t="s">
        <v>211</v>
      </c>
      <c r="S37" s="33" t="s">
        <v>170</v>
      </c>
      <c r="T37" s="34">
        <v>42005</v>
      </c>
      <c r="U37" s="15" t="b">
        <v>1</v>
      </c>
      <c r="V37" s="15" t="s">
        <v>123</v>
      </c>
      <c r="W37" s="15" t="b">
        <v>1</v>
      </c>
      <c r="X37" s="15" t="s">
        <v>208</v>
      </c>
      <c r="Y37" s="15" t="b">
        <v>1</v>
      </c>
      <c r="Z37" s="15" t="s">
        <v>210</v>
      </c>
      <c r="AA37" s="15" t="s">
        <v>212</v>
      </c>
      <c r="AB37" s="15" t="s">
        <v>123</v>
      </c>
      <c r="AC37" s="15"/>
      <c r="AD37" s="15" t="s">
        <v>77</v>
      </c>
      <c r="AE37" s="15"/>
      <c r="AF37" s="15"/>
      <c r="AG37" s="15"/>
      <c r="AH37" s="15"/>
      <c r="AI37" s="15"/>
      <c r="AJ37" s="15" t="s">
        <v>123</v>
      </c>
      <c r="AK37" s="15" t="s">
        <v>123</v>
      </c>
      <c r="AL37" s="15" t="s">
        <v>208</v>
      </c>
      <c r="AM37" s="15" t="s">
        <v>208</v>
      </c>
      <c r="AN37" s="15" t="s">
        <v>130</v>
      </c>
      <c r="AO37" s="72" t="s">
        <v>208</v>
      </c>
      <c r="AP37" s="15" t="s">
        <v>8</v>
      </c>
      <c r="AQ37" s="15" t="s">
        <v>1372</v>
      </c>
      <c r="AR37" s="15"/>
    </row>
    <row r="38" spans="1:44" ht="14.25" customHeight="1" x14ac:dyDescent="0.25">
      <c r="A38" s="7"/>
      <c r="B38" s="21">
        <v>37</v>
      </c>
      <c r="C38" s="22" t="s">
        <v>64</v>
      </c>
      <c r="D38" s="23" t="s">
        <v>65</v>
      </c>
      <c r="E38" s="24" t="s">
        <v>123</v>
      </c>
      <c r="F38" s="24" t="s">
        <v>213</v>
      </c>
      <c r="G38" s="25" t="s">
        <v>80</v>
      </c>
      <c r="H38" s="24" t="s">
        <v>214</v>
      </c>
      <c r="I38" s="27" t="s">
        <v>215</v>
      </c>
      <c r="J38" s="26">
        <v>33954</v>
      </c>
      <c r="K38" s="27"/>
      <c r="L38" s="28">
        <v>41456</v>
      </c>
      <c r="M38" s="28">
        <v>42005</v>
      </c>
      <c r="N38" s="29" t="s">
        <v>71</v>
      </c>
      <c r="O38" s="29" t="s">
        <v>72</v>
      </c>
      <c r="P38" s="30" t="s">
        <v>16</v>
      </c>
      <c r="Q38" s="31" t="s">
        <v>73</v>
      </c>
      <c r="R38" s="32" t="s">
        <v>216</v>
      </c>
      <c r="S38" s="33" t="s">
        <v>170</v>
      </c>
      <c r="T38" s="34">
        <v>42005</v>
      </c>
      <c r="U38" s="15" t="b">
        <v>1</v>
      </c>
      <c r="V38" s="15" t="s">
        <v>123</v>
      </c>
      <c r="W38" s="15" t="b">
        <v>1</v>
      </c>
      <c r="X38" s="15" t="s">
        <v>213</v>
      </c>
      <c r="Y38" s="15" t="b">
        <v>1</v>
      </c>
      <c r="Z38" s="15" t="s">
        <v>215</v>
      </c>
      <c r="AA38" s="15" t="s">
        <v>217</v>
      </c>
      <c r="AB38" s="15" t="s">
        <v>123</v>
      </c>
      <c r="AC38" s="15"/>
      <c r="AD38" s="15" t="s">
        <v>77</v>
      </c>
      <c r="AE38" s="15"/>
      <c r="AF38" s="15"/>
      <c r="AG38" s="15"/>
      <c r="AH38" s="15"/>
      <c r="AI38" s="15"/>
      <c r="AJ38" s="15" t="s">
        <v>123</v>
      </c>
      <c r="AK38" s="15" t="s">
        <v>123</v>
      </c>
      <c r="AL38" s="15" t="s">
        <v>213</v>
      </c>
      <c r="AM38" s="15" t="s">
        <v>208</v>
      </c>
      <c r="AN38" s="15" t="s">
        <v>130</v>
      </c>
      <c r="AO38" s="72" t="s">
        <v>213</v>
      </c>
      <c r="AP38" s="15" t="s">
        <v>8</v>
      </c>
      <c r="AQ38" s="15" t="s">
        <v>1370</v>
      </c>
      <c r="AR38" s="15"/>
    </row>
    <row r="39" spans="1:44" ht="14.25" customHeight="1" x14ac:dyDescent="0.25">
      <c r="A39" s="7"/>
      <c r="B39" s="21">
        <v>38</v>
      </c>
      <c r="C39" s="22" t="s">
        <v>64</v>
      </c>
      <c r="D39" s="23" t="s">
        <v>65</v>
      </c>
      <c r="E39" s="24" t="s">
        <v>78</v>
      </c>
      <c r="F39" s="24" t="s">
        <v>86</v>
      </c>
      <c r="G39" s="25" t="s">
        <v>80</v>
      </c>
      <c r="H39" s="24" t="s">
        <v>87</v>
      </c>
      <c r="I39" s="27" t="s">
        <v>218</v>
      </c>
      <c r="J39" s="26">
        <v>33956</v>
      </c>
      <c r="K39" s="27"/>
      <c r="L39" s="28">
        <v>41456</v>
      </c>
      <c r="M39" s="28">
        <v>41821</v>
      </c>
      <c r="N39" s="29" t="s">
        <v>71</v>
      </c>
      <c r="O39" s="29" t="s">
        <v>72</v>
      </c>
      <c r="P39" s="30" t="s">
        <v>16</v>
      </c>
      <c r="Q39" s="31" t="s">
        <v>73</v>
      </c>
      <c r="R39" s="32" t="s">
        <v>219</v>
      </c>
      <c r="S39" s="33" t="s">
        <v>90</v>
      </c>
      <c r="T39" s="34">
        <v>41821</v>
      </c>
      <c r="U39" s="15" t="b">
        <v>1</v>
      </c>
      <c r="V39" s="15" t="s">
        <v>78</v>
      </c>
      <c r="W39" s="15" t="b">
        <v>1</v>
      </c>
      <c r="X39" s="15" t="s">
        <v>86</v>
      </c>
      <c r="Y39" s="15" t="b">
        <v>1</v>
      </c>
      <c r="Z39" s="15" t="s">
        <v>218</v>
      </c>
      <c r="AA39" s="15" t="s">
        <v>91</v>
      </c>
      <c r="AB39" s="15" t="s">
        <v>78</v>
      </c>
      <c r="AC39" s="15"/>
      <c r="AD39" s="15" t="s">
        <v>77</v>
      </c>
      <c r="AE39" s="15"/>
      <c r="AF39" s="15"/>
      <c r="AG39" s="15"/>
      <c r="AH39" s="15"/>
      <c r="AI39" s="15"/>
      <c r="AJ39" s="15" t="s">
        <v>78</v>
      </c>
      <c r="AK39" s="15" t="s">
        <v>78</v>
      </c>
      <c r="AL39" s="15" t="s">
        <v>86</v>
      </c>
      <c r="AM39" s="15" t="s">
        <v>86</v>
      </c>
      <c r="AN39" s="15" t="s">
        <v>5</v>
      </c>
      <c r="AO39" s="72" t="s">
        <v>86</v>
      </c>
      <c r="AP39" s="15" t="s">
        <v>7</v>
      </c>
      <c r="AQ39" s="15" t="s">
        <v>1370</v>
      </c>
      <c r="AR39" s="15"/>
    </row>
    <row r="40" spans="1:44" ht="14.25" customHeight="1" x14ac:dyDescent="0.25">
      <c r="A40" s="7"/>
      <c r="B40" s="21">
        <v>39</v>
      </c>
      <c r="C40" s="22" t="s">
        <v>64</v>
      </c>
      <c r="D40" s="23" t="s">
        <v>65</v>
      </c>
      <c r="E40" s="24" t="s">
        <v>220</v>
      </c>
      <c r="F40" s="24" t="s">
        <v>221</v>
      </c>
      <c r="G40" s="25" t="s">
        <v>80</v>
      </c>
      <c r="H40" s="24" t="s">
        <v>140</v>
      </c>
      <c r="I40" s="27" t="s">
        <v>222</v>
      </c>
      <c r="J40" s="26">
        <v>33994</v>
      </c>
      <c r="K40" s="27"/>
      <c r="L40" s="28">
        <v>41456</v>
      </c>
      <c r="M40" s="28">
        <v>41821</v>
      </c>
      <c r="N40" s="29" t="s">
        <v>71</v>
      </c>
      <c r="O40" s="29" t="s">
        <v>72</v>
      </c>
      <c r="P40" s="30" t="s">
        <v>16</v>
      </c>
      <c r="Q40" s="31" t="s">
        <v>73</v>
      </c>
      <c r="R40" s="32" t="s">
        <v>223</v>
      </c>
      <c r="S40" s="33" t="s">
        <v>224</v>
      </c>
      <c r="T40" s="34">
        <v>41821</v>
      </c>
      <c r="U40" s="15" t="b">
        <v>1</v>
      </c>
      <c r="V40" s="15" t="s">
        <v>220</v>
      </c>
      <c r="W40" s="15" t="b">
        <v>1</v>
      </c>
      <c r="X40" s="15" t="s">
        <v>221</v>
      </c>
      <c r="Y40" s="15" t="b">
        <v>1</v>
      </c>
      <c r="Z40" s="15" t="s">
        <v>222</v>
      </c>
      <c r="AA40" s="15" t="s">
        <v>225</v>
      </c>
      <c r="AB40" s="15" t="s">
        <v>220</v>
      </c>
      <c r="AC40" s="15"/>
      <c r="AD40" s="15" t="s">
        <v>77</v>
      </c>
      <c r="AE40" s="15"/>
      <c r="AF40" s="15"/>
      <c r="AG40" s="15"/>
      <c r="AH40" s="15"/>
      <c r="AI40" s="15"/>
      <c r="AJ40" s="15" t="s">
        <v>220</v>
      </c>
      <c r="AK40" s="15" t="s">
        <v>220</v>
      </c>
      <c r="AL40" s="15" t="s">
        <v>221</v>
      </c>
      <c r="AM40" s="15" t="s">
        <v>221</v>
      </c>
      <c r="AN40" s="15" t="s">
        <v>4</v>
      </c>
      <c r="AO40" s="72" t="s">
        <v>221</v>
      </c>
      <c r="AP40" s="15" t="s">
        <v>4</v>
      </c>
      <c r="AQ40" s="15" t="s">
        <v>1369</v>
      </c>
      <c r="AR40" s="15"/>
    </row>
    <row r="41" spans="1:44" ht="14.25" customHeight="1" x14ac:dyDescent="0.25">
      <c r="A41" s="7"/>
      <c r="B41" s="21">
        <v>40</v>
      </c>
      <c r="C41" s="22" t="s">
        <v>64</v>
      </c>
      <c r="D41" s="23" t="s">
        <v>65</v>
      </c>
      <c r="E41" s="24" t="s">
        <v>123</v>
      </c>
      <c r="F41" s="24" t="s">
        <v>124</v>
      </c>
      <c r="G41" s="25" t="s">
        <v>80</v>
      </c>
      <c r="H41" s="24" t="s">
        <v>87</v>
      </c>
      <c r="I41" s="27" t="s">
        <v>226</v>
      </c>
      <c r="J41" s="26">
        <v>33997</v>
      </c>
      <c r="K41" s="27"/>
      <c r="L41" s="28">
        <v>41456</v>
      </c>
      <c r="M41" s="28">
        <v>41821</v>
      </c>
      <c r="N41" s="29" t="s">
        <v>71</v>
      </c>
      <c r="O41" s="29" t="s">
        <v>72</v>
      </c>
      <c r="P41" s="30" t="s">
        <v>16</v>
      </c>
      <c r="Q41" s="31" t="s">
        <v>73</v>
      </c>
      <c r="R41" s="32" t="s">
        <v>227</v>
      </c>
      <c r="S41" s="33" t="s">
        <v>128</v>
      </c>
      <c r="T41" s="34">
        <v>41821</v>
      </c>
      <c r="U41" s="15" t="b">
        <v>1</v>
      </c>
      <c r="V41" s="15" t="s">
        <v>123</v>
      </c>
      <c r="W41" s="15" t="b">
        <v>1</v>
      </c>
      <c r="X41" s="15" t="s">
        <v>124</v>
      </c>
      <c r="Y41" s="15" t="b">
        <v>1</v>
      </c>
      <c r="Z41" s="15" t="s">
        <v>226</v>
      </c>
      <c r="AA41" s="15" t="s">
        <v>228</v>
      </c>
      <c r="AB41" s="15" t="s">
        <v>123</v>
      </c>
      <c r="AC41" s="15"/>
      <c r="AD41" s="15" t="s">
        <v>77</v>
      </c>
      <c r="AE41" s="15"/>
      <c r="AF41" s="15"/>
      <c r="AG41" s="15"/>
      <c r="AH41" s="15"/>
      <c r="AI41" s="15"/>
      <c r="AJ41" s="15" t="s">
        <v>123</v>
      </c>
      <c r="AK41" s="15" t="s">
        <v>123</v>
      </c>
      <c r="AL41" s="15" t="s">
        <v>124</v>
      </c>
      <c r="AM41" s="15" t="s">
        <v>124</v>
      </c>
      <c r="AN41" s="15" t="s">
        <v>130</v>
      </c>
      <c r="AO41" s="72" t="s">
        <v>124</v>
      </c>
      <c r="AP41" s="15" t="s">
        <v>8</v>
      </c>
      <c r="AQ41" s="15" t="s">
        <v>1370</v>
      </c>
      <c r="AR41" s="15"/>
    </row>
    <row r="42" spans="1:44" ht="14.25" customHeight="1" x14ac:dyDescent="0.25">
      <c r="A42" s="7"/>
      <c r="B42" s="21">
        <v>41</v>
      </c>
      <c r="C42" s="22" t="s">
        <v>64</v>
      </c>
      <c r="D42" s="23" t="s">
        <v>65</v>
      </c>
      <c r="E42" s="24" t="s">
        <v>220</v>
      </c>
      <c r="F42" s="24" t="s">
        <v>221</v>
      </c>
      <c r="G42" s="25" t="s">
        <v>80</v>
      </c>
      <c r="H42" s="24" t="s">
        <v>229</v>
      </c>
      <c r="I42" s="27" t="s">
        <v>230</v>
      </c>
      <c r="J42" s="26">
        <v>34003</v>
      </c>
      <c r="K42" s="27"/>
      <c r="L42" s="28">
        <v>41456</v>
      </c>
      <c r="M42" s="28">
        <v>41821</v>
      </c>
      <c r="N42" s="29" t="s">
        <v>71</v>
      </c>
      <c r="O42" s="29" t="s">
        <v>72</v>
      </c>
      <c r="P42" s="30" t="s">
        <v>16</v>
      </c>
      <c r="Q42" s="31" t="s">
        <v>73</v>
      </c>
      <c r="R42" s="32" t="s">
        <v>231</v>
      </c>
      <c r="S42" s="33" t="s">
        <v>224</v>
      </c>
      <c r="T42" s="34">
        <v>41821</v>
      </c>
      <c r="U42" s="15" t="b">
        <v>1</v>
      </c>
      <c r="V42" s="15" t="s">
        <v>220</v>
      </c>
      <c r="W42" s="15" t="b">
        <v>1</v>
      </c>
      <c r="X42" s="15" t="s">
        <v>221</v>
      </c>
      <c r="Y42" s="15" t="b">
        <v>1</v>
      </c>
      <c r="Z42" s="15" t="s">
        <v>230</v>
      </c>
      <c r="AA42" s="15" t="s">
        <v>232</v>
      </c>
      <c r="AB42" s="15" t="s">
        <v>220</v>
      </c>
      <c r="AC42" s="15"/>
      <c r="AD42" s="15" t="s">
        <v>77</v>
      </c>
      <c r="AE42" s="15"/>
      <c r="AF42" s="15"/>
      <c r="AG42" s="15"/>
      <c r="AH42" s="15"/>
      <c r="AI42" s="15"/>
      <c r="AJ42" s="15" t="s">
        <v>220</v>
      </c>
      <c r="AK42" s="15" t="s">
        <v>220</v>
      </c>
      <c r="AL42" s="15" t="s">
        <v>221</v>
      </c>
      <c r="AM42" s="15" t="s">
        <v>221</v>
      </c>
      <c r="AN42" s="15" t="s">
        <v>4</v>
      </c>
      <c r="AO42" s="72" t="s">
        <v>221</v>
      </c>
      <c r="AP42" s="15" t="s">
        <v>4</v>
      </c>
      <c r="AQ42" s="15" t="s">
        <v>1370</v>
      </c>
      <c r="AR42" s="15"/>
    </row>
    <row r="43" spans="1:44" ht="14.25" customHeight="1" x14ac:dyDescent="0.25">
      <c r="A43" s="7"/>
      <c r="B43" s="21">
        <v>42</v>
      </c>
      <c r="C43" s="22" t="s">
        <v>64</v>
      </c>
      <c r="D43" s="23" t="s">
        <v>65</v>
      </c>
      <c r="E43" s="24" t="s">
        <v>233</v>
      </c>
      <c r="F43" s="24" t="s">
        <v>234</v>
      </c>
      <c r="G43" s="25" t="s">
        <v>80</v>
      </c>
      <c r="H43" s="24" t="s">
        <v>113</v>
      </c>
      <c r="I43" s="27" t="s">
        <v>235</v>
      </c>
      <c r="J43" s="26">
        <v>34016</v>
      </c>
      <c r="K43" s="27"/>
      <c r="L43" s="28">
        <v>41456</v>
      </c>
      <c r="M43" s="28">
        <v>41821</v>
      </c>
      <c r="N43" s="29" t="s">
        <v>71</v>
      </c>
      <c r="O43" s="29" t="s">
        <v>72</v>
      </c>
      <c r="P43" s="30" t="s">
        <v>16</v>
      </c>
      <c r="Q43" s="31" t="s">
        <v>73</v>
      </c>
      <c r="R43" s="32" t="s">
        <v>236</v>
      </c>
      <c r="S43" s="33" t="s">
        <v>237</v>
      </c>
      <c r="T43" s="34">
        <v>41821</v>
      </c>
      <c r="U43" s="15" t="b">
        <v>1</v>
      </c>
      <c r="V43" s="15" t="s">
        <v>233</v>
      </c>
      <c r="W43" s="15" t="b">
        <v>1</v>
      </c>
      <c r="X43" s="15" t="s">
        <v>234</v>
      </c>
      <c r="Y43" s="15" t="b">
        <v>1</v>
      </c>
      <c r="Z43" s="15" t="s">
        <v>235</v>
      </c>
      <c r="AA43" s="15" t="s">
        <v>238</v>
      </c>
      <c r="AB43" s="15" t="s">
        <v>233</v>
      </c>
      <c r="AC43" s="15"/>
      <c r="AD43" s="15" t="s">
        <v>77</v>
      </c>
      <c r="AE43" s="15"/>
      <c r="AF43" s="15"/>
      <c r="AG43" s="15"/>
      <c r="AH43" s="15"/>
      <c r="AI43" s="15"/>
      <c r="AJ43" s="15" t="s">
        <v>233</v>
      </c>
      <c r="AK43" s="15" t="s">
        <v>233</v>
      </c>
      <c r="AL43" s="15" t="s">
        <v>234</v>
      </c>
      <c r="AM43" s="15" t="s">
        <v>234</v>
      </c>
      <c r="AN43" s="15" t="s">
        <v>233</v>
      </c>
      <c r="AO43" s="72" t="s">
        <v>234</v>
      </c>
      <c r="AP43" s="15" t="s">
        <v>2</v>
      </c>
      <c r="AQ43" s="15" t="s">
        <v>1372</v>
      </c>
      <c r="AR43" s="15"/>
    </row>
    <row r="44" spans="1:44" ht="14.25" customHeight="1" x14ac:dyDescent="0.25">
      <c r="A44" s="7"/>
      <c r="B44" s="21">
        <v>43</v>
      </c>
      <c r="C44" s="22" t="s">
        <v>64</v>
      </c>
      <c r="D44" s="23" t="s">
        <v>65</v>
      </c>
      <c r="E44" s="24" t="s">
        <v>78</v>
      </c>
      <c r="F44" s="24" t="s">
        <v>86</v>
      </c>
      <c r="G44" s="25" t="s">
        <v>80</v>
      </c>
      <c r="H44" s="24" t="s">
        <v>87</v>
      </c>
      <c r="I44" s="27" t="s">
        <v>239</v>
      </c>
      <c r="J44" s="26">
        <v>34226</v>
      </c>
      <c r="K44" s="27"/>
      <c r="L44" s="28">
        <v>41487</v>
      </c>
      <c r="M44" s="28">
        <v>41852</v>
      </c>
      <c r="N44" s="29" t="s">
        <v>71</v>
      </c>
      <c r="O44" s="29" t="s">
        <v>72</v>
      </c>
      <c r="P44" s="30" t="s">
        <v>16</v>
      </c>
      <c r="Q44" s="31" t="s">
        <v>73</v>
      </c>
      <c r="R44" s="32" t="s">
        <v>240</v>
      </c>
      <c r="S44" s="33" t="s">
        <v>90</v>
      </c>
      <c r="T44" s="34">
        <v>41852</v>
      </c>
      <c r="U44" s="15" t="b">
        <v>1</v>
      </c>
      <c r="V44" s="15" t="s">
        <v>78</v>
      </c>
      <c r="W44" s="15" t="b">
        <v>1</v>
      </c>
      <c r="X44" s="15" t="s">
        <v>86</v>
      </c>
      <c r="Y44" s="15" t="b">
        <v>1</v>
      </c>
      <c r="Z44" s="15" t="s">
        <v>239</v>
      </c>
      <c r="AA44" s="15" t="s">
        <v>91</v>
      </c>
      <c r="AB44" s="15" t="s">
        <v>78</v>
      </c>
      <c r="AC44" s="15"/>
      <c r="AD44" s="15" t="s">
        <v>77</v>
      </c>
      <c r="AE44" s="15"/>
      <c r="AF44" s="15"/>
      <c r="AG44" s="15"/>
      <c r="AH44" s="15"/>
      <c r="AI44" s="15"/>
      <c r="AJ44" s="15" t="s">
        <v>78</v>
      </c>
      <c r="AK44" s="15" t="s">
        <v>78</v>
      </c>
      <c r="AL44" s="15" t="s">
        <v>86</v>
      </c>
      <c r="AM44" s="15" t="s">
        <v>86</v>
      </c>
      <c r="AN44" s="15" t="s">
        <v>5</v>
      </c>
      <c r="AO44" s="72" t="s">
        <v>86</v>
      </c>
      <c r="AP44" s="15" t="s">
        <v>7</v>
      </c>
      <c r="AQ44" s="15" t="s">
        <v>1370</v>
      </c>
      <c r="AR44" s="15"/>
    </row>
    <row r="45" spans="1:44" ht="14.25" customHeight="1" x14ac:dyDescent="0.25">
      <c r="A45" s="7"/>
      <c r="B45" s="21">
        <v>44</v>
      </c>
      <c r="C45" s="22" t="s">
        <v>64</v>
      </c>
      <c r="D45" s="23" t="s">
        <v>65</v>
      </c>
      <c r="E45" s="24" t="s">
        <v>78</v>
      </c>
      <c r="F45" s="24" t="s">
        <v>86</v>
      </c>
      <c r="G45" s="25" t="s">
        <v>80</v>
      </c>
      <c r="H45" s="24" t="s">
        <v>87</v>
      </c>
      <c r="I45" s="27" t="s">
        <v>241</v>
      </c>
      <c r="J45" s="26">
        <v>34227</v>
      </c>
      <c r="K45" s="27"/>
      <c r="L45" s="28">
        <v>41487</v>
      </c>
      <c r="M45" s="28">
        <v>41852</v>
      </c>
      <c r="N45" s="29" t="s">
        <v>71</v>
      </c>
      <c r="O45" s="29" t="s">
        <v>72</v>
      </c>
      <c r="P45" s="30" t="s">
        <v>16</v>
      </c>
      <c r="Q45" s="31" t="s">
        <v>73</v>
      </c>
      <c r="R45" s="32" t="s">
        <v>242</v>
      </c>
      <c r="S45" s="33" t="s">
        <v>90</v>
      </c>
      <c r="T45" s="34">
        <v>41852</v>
      </c>
      <c r="U45" s="15" t="b">
        <v>1</v>
      </c>
      <c r="V45" s="15" t="s">
        <v>78</v>
      </c>
      <c r="W45" s="15" t="b">
        <v>1</v>
      </c>
      <c r="X45" s="15" t="s">
        <v>86</v>
      </c>
      <c r="Y45" s="15" t="b">
        <v>1</v>
      </c>
      <c r="Z45" s="15" t="s">
        <v>241</v>
      </c>
      <c r="AA45" s="15" t="s">
        <v>91</v>
      </c>
      <c r="AB45" s="15" t="s">
        <v>78</v>
      </c>
      <c r="AC45" s="15"/>
      <c r="AD45" s="15" t="s">
        <v>77</v>
      </c>
      <c r="AE45" s="15"/>
      <c r="AF45" s="15"/>
      <c r="AG45" s="15"/>
      <c r="AH45" s="15"/>
      <c r="AI45" s="15"/>
      <c r="AJ45" s="15" t="s">
        <v>78</v>
      </c>
      <c r="AK45" s="15" t="s">
        <v>78</v>
      </c>
      <c r="AL45" s="15" t="s">
        <v>86</v>
      </c>
      <c r="AM45" s="15" t="s">
        <v>86</v>
      </c>
      <c r="AN45" s="15" t="s">
        <v>5</v>
      </c>
      <c r="AO45" s="72" t="s">
        <v>86</v>
      </c>
      <c r="AP45" s="15" t="s">
        <v>7</v>
      </c>
      <c r="AQ45" s="15" t="s">
        <v>1370</v>
      </c>
      <c r="AR45" s="15"/>
    </row>
    <row r="46" spans="1:44" ht="14.25" customHeight="1" x14ac:dyDescent="0.25">
      <c r="A46" s="7"/>
      <c r="B46" s="21">
        <v>45</v>
      </c>
      <c r="C46" s="22" t="s">
        <v>64</v>
      </c>
      <c r="D46" s="23" t="s">
        <v>65</v>
      </c>
      <c r="E46" s="24" t="s">
        <v>78</v>
      </c>
      <c r="F46" s="24" t="s">
        <v>86</v>
      </c>
      <c r="G46" s="25" t="s">
        <v>80</v>
      </c>
      <c r="H46" s="24" t="s">
        <v>81</v>
      </c>
      <c r="I46" s="27" t="s">
        <v>243</v>
      </c>
      <c r="J46" s="26">
        <v>34235</v>
      </c>
      <c r="K46" s="27"/>
      <c r="L46" s="28">
        <v>41487</v>
      </c>
      <c r="M46" s="28">
        <v>41852</v>
      </c>
      <c r="N46" s="29" t="s">
        <v>71</v>
      </c>
      <c r="O46" s="29" t="s">
        <v>72</v>
      </c>
      <c r="P46" s="30" t="s">
        <v>16</v>
      </c>
      <c r="Q46" s="31" t="s">
        <v>73</v>
      </c>
      <c r="R46" s="32" t="s">
        <v>244</v>
      </c>
      <c r="S46" s="33" t="s">
        <v>90</v>
      </c>
      <c r="T46" s="34">
        <v>41852</v>
      </c>
      <c r="U46" s="15" t="b">
        <v>1</v>
      </c>
      <c r="V46" s="15" t="s">
        <v>78</v>
      </c>
      <c r="W46" s="15" t="b">
        <v>1</v>
      </c>
      <c r="X46" s="15" t="s">
        <v>86</v>
      </c>
      <c r="Y46" s="15" t="b">
        <v>1</v>
      </c>
      <c r="Z46" s="15" t="s">
        <v>243</v>
      </c>
      <c r="AA46" s="15" t="s">
        <v>245</v>
      </c>
      <c r="AB46" s="15" t="s">
        <v>78</v>
      </c>
      <c r="AC46" s="15"/>
      <c r="AD46" s="15" t="s">
        <v>77</v>
      </c>
      <c r="AE46" s="15"/>
      <c r="AF46" s="15"/>
      <c r="AG46" s="15"/>
      <c r="AH46" s="15"/>
      <c r="AI46" s="15"/>
      <c r="AJ46" s="15" t="s">
        <v>78</v>
      </c>
      <c r="AK46" s="15" t="s">
        <v>78</v>
      </c>
      <c r="AL46" s="15" t="s">
        <v>86</v>
      </c>
      <c r="AM46" s="15" t="s">
        <v>86</v>
      </c>
      <c r="AN46" s="15" t="s">
        <v>5</v>
      </c>
      <c r="AO46" s="72" t="s">
        <v>86</v>
      </c>
      <c r="AP46" s="15" t="s">
        <v>7</v>
      </c>
      <c r="AQ46" s="15" t="s">
        <v>1369</v>
      </c>
      <c r="AR46" s="15"/>
    </row>
    <row r="47" spans="1:44" ht="14.25" customHeight="1" x14ac:dyDescent="0.25">
      <c r="A47" s="7"/>
      <c r="B47" s="21">
        <v>46</v>
      </c>
      <c r="C47" s="22" t="s">
        <v>64</v>
      </c>
      <c r="D47" s="23" t="s">
        <v>65</v>
      </c>
      <c r="E47" s="24" t="s">
        <v>78</v>
      </c>
      <c r="F47" s="24" t="s">
        <v>86</v>
      </c>
      <c r="G47" s="25" t="s">
        <v>80</v>
      </c>
      <c r="H47" s="24" t="s">
        <v>81</v>
      </c>
      <c r="I47" s="27" t="s">
        <v>246</v>
      </c>
      <c r="J47" s="26">
        <v>34239</v>
      </c>
      <c r="K47" s="27"/>
      <c r="L47" s="28">
        <v>41487</v>
      </c>
      <c r="M47" s="28">
        <v>41852</v>
      </c>
      <c r="N47" s="29" t="s">
        <v>71</v>
      </c>
      <c r="O47" s="29" t="s">
        <v>72</v>
      </c>
      <c r="P47" s="30" t="s">
        <v>16</v>
      </c>
      <c r="Q47" s="31" t="s">
        <v>73</v>
      </c>
      <c r="R47" s="32" t="s">
        <v>247</v>
      </c>
      <c r="S47" s="33" t="s">
        <v>90</v>
      </c>
      <c r="T47" s="34">
        <v>41852</v>
      </c>
      <c r="U47" s="15" t="b">
        <v>1</v>
      </c>
      <c r="V47" s="15" t="s">
        <v>78</v>
      </c>
      <c r="W47" s="15" t="b">
        <v>1</v>
      </c>
      <c r="X47" s="15" t="s">
        <v>86</v>
      </c>
      <c r="Y47" s="15" t="b">
        <v>1</v>
      </c>
      <c r="Z47" s="15" t="s">
        <v>246</v>
      </c>
      <c r="AA47" s="15" t="s">
        <v>245</v>
      </c>
      <c r="AB47" s="15" t="s">
        <v>78</v>
      </c>
      <c r="AC47" s="15"/>
      <c r="AD47" s="15" t="s">
        <v>77</v>
      </c>
      <c r="AE47" s="15"/>
      <c r="AF47" s="15"/>
      <c r="AG47" s="15"/>
      <c r="AH47" s="15"/>
      <c r="AI47" s="15"/>
      <c r="AJ47" s="15" t="s">
        <v>78</v>
      </c>
      <c r="AK47" s="15" t="s">
        <v>78</v>
      </c>
      <c r="AL47" s="15" t="s">
        <v>86</v>
      </c>
      <c r="AM47" s="15" t="s">
        <v>86</v>
      </c>
      <c r="AN47" s="15" t="s">
        <v>5</v>
      </c>
      <c r="AO47" s="72" t="s">
        <v>86</v>
      </c>
      <c r="AP47" s="15" t="s">
        <v>7</v>
      </c>
      <c r="AQ47" s="15" t="s">
        <v>1369</v>
      </c>
      <c r="AR47" s="15"/>
    </row>
    <row r="48" spans="1:44" ht="14.25" customHeight="1" x14ac:dyDescent="0.25">
      <c r="A48" s="7"/>
      <c r="B48" s="21">
        <v>47</v>
      </c>
      <c r="C48" s="22" t="s">
        <v>64</v>
      </c>
      <c r="D48" s="23" t="s">
        <v>65</v>
      </c>
      <c r="E48" s="24" t="s">
        <v>14</v>
      </c>
      <c r="F48" s="24" t="s">
        <v>131</v>
      </c>
      <c r="G48" s="25" t="s">
        <v>80</v>
      </c>
      <c r="H48" s="24" t="s">
        <v>248</v>
      </c>
      <c r="I48" s="27" t="s">
        <v>249</v>
      </c>
      <c r="J48" s="26">
        <v>34341</v>
      </c>
      <c r="K48" s="27"/>
      <c r="L48" s="28">
        <v>41487</v>
      </c>
      <c r="M48" s="28">
        <v>41852</v>
      </c>
      <c r="N48" s="29" t="s">
        <v>71</v>
      </c>
      <c r="O48" s="29" t="s">
        <v>72</v>
      </c>
      <c r="P48" s="30" t="s">
        <v>16</v>
      </c>
      <c r="Q48" s="31" t="s">
        <v>134</v>
      </c>
      <c r="R48" s="32" t="s">
        <v>250</v>
      </c>
      <c r="S48" s="33" t="s">
        <v>136</v>
      </c>
      <c r="T48" s="34">
        <v>41852</v>
      </c>
      <c r="U48" s="15" t="b">
        <v>1</v>
      </c>
      <c r="V48" s="15" t="s">
        <v>14</v>
      </c>
      <c r="W48" s="15" t="b">
        <v>1</v>
      </c>
      <c r="X48" s="15" t="s">
        <v>131</v>
      </c>
      <c r="Y48" s="15" t="b">
        <v>1</v>
      </c>
      <c r="Z48" s="15" t="s">
        <v>249</v>
      </c>
      <c r="AA48" s="15" t="s">
        <v>251</v>
      </c>
      <c r="AB48" s="15" t="s">
        <v>14</v>
      </c>
      <c r="AC48" s="15"/>
      <c r="AD48" s="15" t="s">
        <v>77</v>
      </c>
      <c r="AE48" s="15"/>
      <c r="AF48" s="15"/>
      <c r="AG48" s="15"/>
      <c r="AH48" s="15"/>
      <c r="AI48" s="15"/>
      <c r="AJ48" s="15" t="s">
        <v>14</v>
      </c>
      <c r="AK48" s="15" t="s">
        <v>14</v>
      </c>
      <c r="AL48" s="15" t="s">
        <v>131</v>
      </c>
      <c r="AM48" s="15" t="s">
        <v>252</v>
      </c>
      <c r="AN48" s="15" t="s">
        <v>14</v>
      </c>
      <c r="AO48" s="72" t="s">
        <v>131</v>
      </c>
      <c r="AP48" s="15" t="s">
        <v>14</v>
      </c>
      <c r="AQ48" s="15" t="s">
        <v>1384</v>
      </c>
      <c r="AR48" s="15"/>
    </row>
    <row r="49" spans="1:44" ht="14.25" customHeight="1" x14ac:dyDescent="0.25">
      <c r="A49" s="7"/>
      <c r="B49" s="21">
        <v>48</v>
      </c>
      <c r="C49" s="22" t="s">
        <v>64</v>
      </c>
      <c r="D49" s="23" t="s">
        <v>65</v>
      </c>
      <c r="E49" s="24" t="s">
        <v>253</v>
      </c>
      <c r="F49" s="24" t="s">
        <v>254</v>
      </c>
      <c r="G49" s="25" t="s">
        <v>80</v>
      </c>
      <c r="H49" s="24" t="s">
        <v>255</v>
      </c>
      <c r="I49" s="27" t="s">
        <v>256</v>
      </c>
      <c r="J49" s="26">
        <v>34477</v>
      </c>
      <c r="K49" s="27"/>
      <c r="L49" s="28">
        <v>41519</v>
      </c>
      <c r="M49" s="28">
        <v>41760</v>
      </c>
      <c r="N49" s="29" t="s">
        <v>71</v>
      </c>
      <c r="O49" s="29" t="s">
        <v>72</v>
      </c>
      <c r="P49" s="30" t="s">
        <v>16</v>
      </c>
      <c r="Q49" s="31" t="s">
        <v>73</v>
      </c>
      <c r="R49" s="32" t="s">
        <v>257</v>
      </c>
      <c r="S49" s="33" t="s">
        <v>258</v>
      </c>
      <c r="T49" s="34">
        <v>41760</v>
      </c>
      <c r="U49" s="15" t="b">
        <v>1</v>
      </c>
      <c r="V49" s="15" t="s">
        <v>253</v>
      </c>
      <c r="W49" s="15" t="b">
        <v>1</v>
      </c>
      <c r="X49" s="15" t="s">
        <v>254</v>
      </c>
      <c r="Y49" s="15" t="b">
        <v>1</v>
      </c>
      <c r="Z49" s="15" t="s">
        <v>256</v>
      </c>
      <c r="AA49" s="15" t="s">
        <v>259</v>
      </c>
      <c r="AB49" s="15" t="s">
        <v>253</v>
      </c>
      <c r="AC49" s="15"/>
      <c r="AD49" s="15" t="s">
        <v>77</v>
      </c>
      <c r="AE49" s="15"/>
      <c r="AF49" s="15"/>
      <c r="AG49" s="15"/>
      <c r="AH49" s="15"/>
      <c r="AI49" s="15"/>
      <c r="AJ49" s="15" t="s">
        <v>253</v>
      </c>
      <c r="AK49" s="15" t="s">
        <v>253</v>
      </c>
      <c r="AL49" s="15" t="s">
        <v>260</v>
      </c>
      <c r="AM49" s="15" t="s">
        <v>254</v>
      </c>
      <c r="AN49" s="15" t="s">
        <v>9</v>
      </c>
      <c r="AO49" s="72" t="s">
        <v>260</v>
      </c>
      <c r="AP49" s="15" t="s">
        <v>9</v>
      </c>
      <c r="AQ49" s="15" t="s">
        <v>1385</v>
      </c>
      <c r="AR49" s="15"/>
    </row>
    <row r="50" spans="1:44" ht="14.25" customHeight="1" x14ac:dyDescent="0.25">
      <c r="A50" s="7"/>
      <c r="B50" s="21">
        <v>49</v>
      </c>
      <c r="C50" s="22" t="s">
        <v>64</v>
      </c>
      <c r="D50" s="23" t="s">
        <v>65</v>
      </c>
      <c r="E50" s="24" t="s">
        <v>14</v>
      </c>
      <c r="F50" s="24" t="s">
        <v>261</v>
      </c>
      <c r="G50" s="25" t="s">
        <v>80</v>
      </c>
      <c r="H50" s="24" t="s">
        <v>113</v>
      </c>
      <c r="I50" s="27" t="s">
        <v>262</v>
      </c>
      <c r="J50" s="26">
        <v>34583</v>
      </c>
      <c r="K50" s="27"/>
      <c r="L50" s="28">
        <v>41518</v>
      </c>
      <c r="M50" s="28">
        <v>41883</v>
      </c>
      <c r="N50" s="29" t="s">
        <v>71</v>
      </c>
      <c r="O50" s="29" t="s">
        <v>72</v>
      </c>
      <c r="P50" s="30" t="s">
        <v>16</v>
      </c>
      <c r="Q50" s="31" t="s">
        <v>73</v>
      </c>
      <c r="R50" s="32" t="s">
        <v>263</v>
      </c>
      <c r="S50" s="33" t="s">
        <v>264</v>
      </c>
      <c r="T50" s="34">
        <v>41883</v>
      </c>
      <c r="U50" s="15" t="b">
        <v>1</v>
      </c>
      <c r="V50" s="15" t="s">
        <v>14</v>
      </c>
      <c r="W50" s="15" t="b">
        <v>1</v>
      </c>
      <c r="X50" s="15" t="s">
        <v>261</v>
      </c>
      <c r="Y50" s="15" t="b">
        <v>1</v>
      </c>
      <c r="Z50" s="15" t="s">
        <v>262</v>
      </c>
      <c r="AA50" s="15" t="s">
        <v>265</v>
      </c>
      <c r="AB50" s="15" t="s">
        <v>14</v>
      </c>
      <c r="AC50" s="15"/>
      <c r="AD50" s="15" t="s">
        <v>77</v>
      </c>
      <c r="AE50" s="15"/>
      <c r="AF50" s="15"/>
      <c r="AG50" s="15"/>
      <c r="AH50" s="15"/>
      <c r="AI50" s="15"/>
      <c r="AJ50" s="15" t="s">
        <v>14</v>
      </c>
      <c r="AK50" s="15" t="s">
        <v>14</v>
      </c>
      <c r="AL50" s="15" t="s">
        <v>261</v>
      </c>
      <c r="AM50" s="15" t="s">
        <v>261</v>
      </c>
      <c r="AN50" s="15" t="s">
        <v>14</v>
      </c>
      <c r="AO50" s="72" t="s">
        <v>261</v>
      </c>
      <c r="AP50" s="15" t="s">
        <v>14</v>
      </c>
      <c r="AQ50" s="15" t="s">
        <v>1372</v>
      </c>
      <c r="AR50" s="15"/>
    </row>
    <row r="51" spans="1:44" ht="14.25" customHeight="1" x14ac:dyDescent="0.25">
      <c r="A51" s="7"/>
      <c r="B51" s="21">
        <v>50</v>
      </c>
      <c r="C51" s="22" t="s">
        <v>64</v>
      </c>
      <c r="D51" s="23" t="s">
        <v>65</v>
      </c>
      <c r="E51" s="24" t="s">
        <v>14</v>
      </c>
      <c r="F51" s="24" t="s">
        <v>252</v>
      </c>
      <c r="G51" s="25" t="s">
        <v>80</v>
      </c>
      <c r="H51" s="24" t="s">
        <v>113</v>
      </c>
      <c r="I51" s="27" t="s">
        <v>266</v>
      </c>
      <c r="J51" s="26">
        <v>34584</v>
      </c>
      <c r="K51" s="27"/>
      <c r="L51" s="28">
        <v>41518</v>
      </c>
      <c r="M51" s="28">
        <v>41883</v>
      </c>
      <c r="N51" s="29" t="s">
        <v>71</v>
      </c>
      <c r="O51" s="29" t="s">
        <v>72</v>
      </c>
      <c r="P51" s="30" t="s">
        <v>16</v>
      </c>
      <c r="Q51" s="31" t="s">
        <v>73</v>
      </c>
      <c r="R51" s="32" t="s">
        <v>267</v>
      </c>
      <c r="S51" s="33" t="s">
        <v>136</v>
      </c>
      <c r="T51" s="34">
        <v>41883</v>
      </c>
      <c r="U51" s="15" t="b">
        <v>1</v>
      </c>
      <c r="V51" s="15" t="s">
        <v>14</v>
      </c>
      <c r="W51" s="15" t="b">
        <v>1</v>
      </c>
      <c r="X51" s="15" t="s">
        <v>252</v>
      </c>
      <c r="Y51" s="15" t="b">
        <v>1</v>
      </c>
      <c r="Z51" s="15" t="s">
        <v>266</v>
      </c>
      <c r="AA51" s="15" t="s">
        <v>268</v>
      </c>
      <c r="AB51" s="15" t="s">
        <v>14</v>
      </c>
      <c r="AC51" s="15"/>
      <c r="AD51" s="15" t="s">
        <v>77</v>
      </c>
      <c r="AE51" s="15"/>
      <c r="AF51" s="15"/>
      <c r="AG51" s="15"/>
      <c r="AH51" s="15"/>
      <c r="AI51" s="15"/>
      <c r="AJ51" s="15" t="s">
        <v>14</v>
      </c>
      <c r="AK51" s="15" t="s">
        <v>14</v>
      </c>
      <c r="AL51" s="15" t="s">
        <v>252</v>
      </c>
      <c r="AM51" s="15" t="s">
        <v>252</v>
      </c>
      <c r="AN51" s="15" t="s">
        <v>14</v>
      </c>
      <c r="AO51" s="72" t="s">
        <v>252</v>
      </c>
      <c r="AP51" s="15" t="s">
        <v>14</v>
      </c>
      <c r="AQ51" s="15" t="s">
        <v>1372</v>
      </c>
      <c r="AR51" s="15"/>
    </row>
    <row r="52" spans="1:44" ht="14.25" customHeight="1" x14ac:dyDescent="0.25">
      <c r="A52" s="7"/>
      <c r="B52" s="21">
        <v>51</v>
      </c>
      <c r="C52" s="22" t="s">
        <v>64</v>
      </c>
      <c r="D52" s="23" t="s">
        <v>65</v>
      </c>
      <c r="E52" s="24" t="s">
        <v>14</v>
      </c>
      <c r="F52" s="24" t="s">
        <v>269</v>
      </c>
      <c r="G52" s="25" t="s">
        <v>80</v>
      </c>
      <c r="H52" s="24" t="s">
        <v>113</v>
      </c>
      <c r="I52" s="27" t="s">
        <v>270</v>
      </c>
      <c r="J52" s="26">
        <v>34586</v>
      </c>
      <c r="K52" s="27"/>
      <c r="L52" s="28">
        <v>41518</v>
      </c>
      <c r="M52" s="28">
        <v>41883</v>
      </c>
      <c r="N52" s="29" t="s">
        <v>71</v>
      </c>
      <c r="O52" s="29" t="s">
        <v>72</v>
      </c>
      <c r="P52" s="30" t="s">
        <v>16</v>
      </c>
      <c r="Q52" s="31" t="s">
        <v>73</v>
      </c>
      <c r="R52" s="32" t="s">
        <v>271</v>
      </c>
      <c r="S52" s="33" t="s">
        <v>264</v>
      </c>
      <c r="T52" s="34">
        <v>41883</v>
      </c>
      <c r="U52" s="15" t="b">
        <v>1</v>
      </c>
      <c r="V52" s="15" t="s">
        <v>14</v>
      </c>
      <c r="W52" s="15" t="b">
        <v>1</v>
      </c>
      <c r="X52" s="15" t="s">
        <v>269</v>
      </c>
      <c r="Y52" s="15" t="b">
        <v>1</v>
      </c>
      <c r="Z52" s="15" t="s">
        <v>270</v>
      </c>
      <c r="AA52" s="15" t="s">
        <v>272</v>
      </c>
      <c r="AB52" s="15" t="s">
        <v>14</v>
      </c>
      <c r="AC52" s="15"/>
      <c r="AD52" s="15" t="s">
        <v>77</v>
      </c>
      <c r="AE52" s="15"/>
      <c r="AF52" s="15"/>
      <c r="AG52" s="15"/>
      <c r="AH52" s="15"/>
      <c r="AI52" s="15"/>
      <c r="AJ52" s="15" t="s">
        <v>14</v>
      </c>
      <c r="AK52" s="15" t="s">
        <v>14</v>
      </c>
      <c r="AL52" s="15" t="s">
        <v>269</v>
      </c>
      <c r="AM52" s="15" t="s">
        <v>269</v>
      </c>
      <c r="AN52" s="15" t="s">
        <v>14</v>
      </c>
      <c r="AO52" s="72" t="s">
        <v>269</v>
      </c>
      <c r="AP52" s="15" t="s">
        <v>14</v>
      </c>
      <c r="AQ52" s="15" t="s">
        <v>1372</v>
      </c>
      <c r="AR52" s="15"/>
    </row>
    <row r="53" spans="1:44" ht="14.25" customHeight="1" x14ac:dyDescent="0.25">
      <c r="A53" s="7"/>
      <c r="B53" s="21">
        <v>52</v>
      </c>
      <c r="C53" s="22" t="s">
        <v>64</v>
      </c>
      <c r="D53" s="23" t="s">
        <v>65</v>
      </c>
      <c r="E53" s="24" t="s">
        <v>14</v>
      </c>
      <c r="F53" s="24" t="s">
        <v>261</v>
      </c>
      <c r="G53" s="25" t="s">
        <v>80</v>
      </c>
      <c r="H53" s="24" t="s">
        <v>113</v>
      </c>
      <c r="I53" s="27" t="s">
        <v>273</v>
      </c>
      <c r="J53" s="26">
        <v>34588</v>
      </c>
      <c r="K53" s="27"/>
      <c r="L53" s="28">
        <v>41518</v>
      </c>
      <c r="M53" s="28">
        <v>41883</v>
      </c>
      <c r="N53" s="29" t="s">
        <v>71</v>
      </c>
      <c r="O53" s="29" t="s">
        <v>72</v>
      </c>
      <c r="P53" s="30" t="s">
        <v>16</v>
      </c>
      <c r="Q53" s="31" t="s">
        <v>73</v>
      </c>
      <c r="R53" s="32" t="s">
        <v>274</v>
      </c>
      <c r="S53" s="33" t="s">
        <v>264</v>
      </c>
      <c r="T53" s="34">
        <v>41883</v>
      </c>
      <c r="U53" s="15" t="b">
        <v>1</v>
      </c>
      <c r="V53" s="15" t="s">
        <v>14</v>
      </c>
      <c r="W53" s="15" t="b">
        <v>1</v>
      </c>
      <c r="X53" s="15" t="s">
        <v>261</v>
      </c>
      <c r="Y53" s="15" t="b">
        <v>1</v>
      </c>
      <c r="Z53" s="15" t="s">
        <v>273</v>
      </c>
      <c r="AA53" s="15" t="s">
        <v>265</v>
      </c>
      <c r="AB53" s="15" t="s">
        <v>14</v>
      </c>
      <c r="AC53" s="15"/>
      <c r="AD53" s="15" t="s">
        <v>77</v>
      </c>
      <c r="AE53" s="15"/>
      <c r="AF53" s="15"/>
      <c r="AG53" s="15"/>
      <c r="AH53" s="15"/>
      <c r="AI53" s="15"/>
      <c r="AJ53" s="15" t="s">
        <v>14</v>
      </c>
      <c r="AK53" s="15" t="s">
        <v>14</v>
      </c>
      <c r="AL53" s="15" t="s">
        <v>261</v>
      </c>
      <c r="AM53" s="15" t="s">
        <v>261</v>
      </c>
      <c r="AN53" s="15" t="s">
        <v>14</v>
      </c>
      <c r="AO53" s="72" t="s">
        <v>261</v>
      </c>
      <c r="AP53" s="15" t="s">
        <v>14</v>
      </c>
      <c r="AQ53" s="15" t="s">
        <v>1372</v>
      </c>
      <c r="AR53" s="15"/>
    </row>
    <row r="54" spans="1:44" ht="14.25" customHeight="1" x14ac:dyDescent="0.25">
      <c r="A54" s="7"/>
      <c r="B54" s="21">
        <v>53</v>
      </c>
      <c r="C54" s="22" t="s">
        <v>64</v>
      </c>
      <c r="D54" s="23" t="s">
        <v>65</v>
      </c>
      <c r="E54" s="24" t="s">
        <v>14</v>
      </c>
      <c r="F54" s="24" t="s">
        <v>269</v>
      </c>
      <c r="G54" s="25" t="s">
        <v>80</v>
      </c>
      <c r="H54" s="24" t="s">
        <v>113</v>
      </c>
      <c r="I54" s="27" t="s">
        <v>275</v>
      </c>
      <c r="J54" s="26">
        <v>34590</v>
      </c>
      <c r="K54" s="27"/>
      <c r="L54" s="28">
        <v>41518</v>
      </c>
      <c r="M54" s="28">
        <v>41883</v>
      </c>
      <c r="N54" s="29" t="s">
        <v>71</v>
      </c>
      <c r="O54" s="29" t="s">
        <v>72</v>
      </c>
      <c r="P54" s="30" t="s">
        <v>16</v>
      </c>
      <c r="Q54" s="31" t="s">
        <v>73</v>
      </c>
      <c r="R54" s="32" t="s">
        <v>276</v>
      </c>
      <c r="S54" s="33" t="s">
        <v>264</v>
      </c>
      <c r="T54" s="34">
        <v>41883</v>
      </c>
      <c r="U54" s="15" t="b">
        <v>1</v>
      </c>
      <c r="V54" s="15" t="s">
        <v>14</v>
      </c>
      <c r="W54" s="15" t="b">
        <v>1</v>
      </c>
      <c r="X54" s="15" t="s">
        <v>269</v>
      </c>
      <c r="Y54" s="15" t="b">
        <v>1</v>
      </c>
      <c r="Z54" s="15" t="s">
        <v>275</v>
      </c>
      <c r="AA54" s="15" t="s">
        <v>272</v>
      </c>
      <c r="AB54" s="15" t="s">
        <v>14</v>
      </c>
      <c r="AC54" s="15"/>
      <c r="AD54" s="15" t="s">
        <v>77</v>
      </c>
      <c r="AE54" s="15"/>
      <c r="AF54" s="15"/>
      <c r="AG54" s="15"/>
      <c r="AH54" s="15"/>
      <c r="AI54" s="15"/>
      <c r="AJ54" s="15" t="s">
        <v>14</v>
      </c>
      <c r="AK54" s="15" t="s">
        <v>14</v>
      </c>
      <c r="AL54" s="15" t="s">
        <v>269</v>
      </c>
      <c r="AM54" s="15" t="s">
        <v>269</v>
      </c>
      <c r="AN54" s="15" t="s">
        <v>14</v>
      </c>
      <c r="AO54" s="72" t="s">
        <v>269</v>
      </c>
      <c r="AP54" s="15" t="s">
        <v>14</v>
      </c>
      <c r="AQ54" s="15" t="s">
        <v>1372</v>
      </c>
      <c r="AR54" s="15"/>
    </row>
    <row r="55" spans="1:44" ht="14.25" customHeight="1" x14ac:dyDescent="0.25">
      <c r="A55" s="7"/>
      <c r="B55" s="21">
        <v>54</v>
      </c>
      <c r="C55" s="22" t="s">
        <v>64</v>
      </c>
      <c r="D55" s="23" t="s">
        <v>65</v>
      </c>
      <c r="E55" s="24" t="s">
        <v>14</v>
      </c>
      <c r="F55" s="24" t="s">
        <v>269</v>
      </c>
      <c r="G55" s="25" t="s">
        <v>80</v>
      </c>
      <c r="H55" s="24" t="s">
        <v>113</v>
      </c>
      <c r="I55" s="27" t="s">
        <v>277</v>
      </c>
      <c r="J55" s="26">
        <v>34592</v>
      </c>
      <c r="K55" s="27"/>
      <c r="L55" s="28">
        <v>41518</v>
      </c>
      <c r="M55" s="28">
        <v>41883</v>
      </c>
      <c r="N55" s="29" t="s">
        <v>71</v>
      </c>
      <c r="O55" s="29" t="s">
        <v>72</v>
      </c>
      <c r="P55" s="30" t="s">
        <v>16</v>
      </c>
      <c r="Q55" s="31" t="s">
        <v>73</v>
      </c>
      <c r="R55" s="32" t="s">
        <v>278</v>
      </c>
      <c r="S55" s="33" t="s">
        <v>264</v>
      </c>
      <c r="T55" s="34">
        <v>41883</v>
      </c>
      <c r="U55" s="15" t="b">
        <v>1</v>
      </c>
      <c r="V55" s="15" t="s">
        <v>14</v>
      </c>
      <c r="W55" s="15" t="b">
        <v>1</v>
      </c>
      <c r="X55" s="15" t="s">
        <v>269</v>
      </c>
      <c r="Y55" s="15" t="b">
        <v>1</v>
      </c>
      <c r="Z55" s="15" t="s">
        <v>277</v>
      </c>
      <c r="AA55" s="15" t="s">
        <v>272</v>
      </c>
      <c r="AB55" s="15" t="s">
        <v>14</v>
      </c>
      <c r="AC55" s="15"/>
      <c r="AD55" s="15" t="s">
        <v>77</v>
      </c>
      <c r="AE55" s="15"/>
      <c r="AF55" s="15"/>
      <c r="AG55" s="15"/>
      <c r="AH55" s="15"/>
      <c r="AI55" s="15"/>
      <c r="AJ55" s="15" t="s">
        <v>14</v>
      </c>
      <c r="AK55" s="15" t="s">
        <v>14</v>
      </c>
      <c r="AL55" s="15" t="s">
        <v>269</v>
      </c>
      <c r="AM55" s="15" t="s">
        <v>269</v>
      </c>
      <c r="AN55" s="15" t="s">
        <v>14</v>
      </c>
      <c r="AO55" s="72" t="s">
        <v>269</v>
      </c>
      <c r="AP55" s="15" t="s">
        <v>14</v>
      </c>
      <c r="AQ55" s="15" t="s">
        <v>1372</v>
      </c>
      <c r="AR55" s="15"/>
    </row>
    <row r="56" spans="1:44" ht="14.25" customHeight="1" x14ac:dyDescent="0.25">
      <c r="A56" s="7"/>
      <c r="B56" s="21">
        <v>55</v>
      </c>
      <c r="C56" s="22" t="s">
        <v>64</v>
      </c>
      <c r="D56" s="23" t="s">
        <v>65</v>
      </c>
      <c r="E56" s="24" t="s">
        <v>14</v>
      </c>
      <c r="F56" s="24" t="s">
        <v>269</v>
      </c>
      <c r="G56" s="25" t="s">
        <v>80</v>
      </c>
      <c r="H56" s="24" t="s">
        <v>113</v>
      </c>
      <c r="I56" s="27" t="s">
        <v>279</v>
      </c>
      <c r="J56" s="26">
        <v>34593</v>
      </c>
      <c r="K56" s="27"/>
      <c r="L56" s="28">
        <v>41518</v>
      </c>
      <c r="M56" s="28">
        <v>41883</v>
      </c>
      <c r="N56" s="29" t="s">
        <v>71</v>
      </c>
      <c r="O56" s="29" t="s">
        <v>72</v>
      </c>
      <c r="P56" s="30" t="s">
        <v>16</v>
      </c>
      <c r="Q56" s="31" t="s">
        <v>73</v>
      </c>
      <c r="R56" s="32" t="s">
        <v>280</v>
      </c>
      <c r="S56" s="33" t="s">
        <v>264</v>
      </c>
      <c r="T56" s="34">
        <v>41883</v>
      </c>
      <c r="U56" s="15" t="b">
        <v>1</v>
      </c>
      <c r="V56" s="15" t="s">
        <v>14</v>
      </c>
      <c r="W56" s="15" t="b">
        <v>1</v>
      </c>
      <c r="X56" s="15" t="s">
        <v>269</v>
      </c>
      <c r="Y56" s="15" t="b">
        <v>1</v>
      </c>
      <c r="Z56" s="15" t="s">
        <v>279</v>
      </c>
      <c r="AA56" s="15" t="s">
        <v>272</v>
      </c>
      <c r="AB56" s="15" t="s">
        <v>14</v>
      </c>
      <c r="AC56" s="15"/>
      <c r="AD56" s="15" t="s">
        <v>77</v>
      </c>
      <c r="AE56" s="15"/>
      <c r="AF56" s="15"/>
      <c r="AG56" s="15"/>
      <c r="AH56" s="15"/>
      <c r="AI56" s="15"/>
      <c r="AJ56" s="15" t="s">
        <v>14</v>
      </c>
      <c r="AK56" s="15" t="s">
        <v>14</v>
      </c>
      <c r="AL56" s="15" t="s">
        <v>269</v>
      </c>
      <c r="AM56" s="15" t="s">
        <v>269</v>
      </c>
      <c r="AN56" s="15" t="s">
        <v>14</v>
      </c>
      <c r="AO56" s="72" t="s">
        <v>269</v>
      </c>
      <c r="AP56" s="15" t="s">
        <v>14</v>
      </c>
      <c r="AQ56" s="15" t="s">
        <v>1372</v>
      </c>
      <c r="AR56" s="15"/>
    </row>
    <row r="57" spans="1:44" ht="14.25" customHeight="1" x14ac:dyDescent="0.25">
      <c r="A57" s="7"/>
      <c r="B57" s="21">
        <v>56</v>
      </c>
      <c r="C57" s="22" t="s">
        <v>64</v>
      </c>
      <c r="D57" s="23" t="s">
        <v>65</v>
      </c>
      <c r="E57" s="24" t="s">
        <v>123</v>
      </c>
      <c r="F57" s="24" t="s">
        <v>124</v>
      </c>
      <c r="G57" s="25" t="s">
        <v>80</v>
      </c>
      <c r="H57" s="24" t="s">
        <v>125</v>
      </c>
      <c r="I57" s="27" t="s">
        <v>281</v>
      </c>
      <c r="J57" s="26">
        <v>34777</v>
      </c>
      <c r="K57" s="27"/>
      <c r="L57" s="28">
        <v>41548</v>
      </c>
      <c r="M57" s="28">
        <v>41913</v>
      </c>
      <c r="N57" s="29" t="s">
        <v>71</v>
      </c>
      <c r="O57" s="29" t="s">
        <v>72</v>
      </c>
      <c r="P57" s="30" t="s">
        <v>16</v>
      </c>
      <c r="Q57" s="31" t="s">
        <v>73</v>
      </c>
      <c r="R57" s="32" t="s">
        <v>282</v>
      </c>
      <c r="S57" s="33" t="s">
        <v>128</v>
      </c>
      <c r="T57" s="34">
        <v>41913</v>
      </c>
      <c r="U57" s="15" t="b">
        <v>1</v>
      </c>
      <c r="V57" s="15" t="s">
        <v>123</v>
      </c>
      <c r="W57" s="15" t="b">
        <v>1</v>
      </c>
      <c r="X57" s="15" t="s">
        <v>124</v>
      </c>
      <c r="Y57" s="15" t="b">
        <v>1</v>
      </c>
      <c r="Z57" s="15" t="s">
        <v>281</v>
      </c>
      <c r="AA57" s="15" t="s">
        <v>129</v>
      </c>
      <c r="AB57" s="15" t="s">
        <v>123</v>
      </c>
      <c r="AC57" s="15"/>
      <c r="AD57" s="15" t="s">
        <v>77</v>
      </c>
      <c r="AE57" s="15"/>
      <c r="AF57" s="15"/>
      <c r="AG57" s="15"/>
      <c r="AH57" s="15"/>
      <c r="AI57" s="15"/>
      <c r="AJ57" s="15" t="s">
        <v>123</v>
      </c>
      <c r="AK57" s="15" t="s">
        <v>123</v>
      </c>
      <c r="AL57" s="15" t="s">
        <v>124</v>
      </c>
      <c r="AM57" s="15" t="s">
        <v>124</v>
      </c>
      <c r="AN57" s="15" t="s">
        <v>130</v>
      </c>
      <c r="AO57" s="72" t="s">
        <v>124</v>
      </c>
      <c r="AP57" s="15" t="s">
        <v>8</v>
      </c>
      <c r="AQ57" s="15" t="s">
        <v>1373</v>
      </c>
      <c r="AR57" s="15"/>
    </row>
    <row r="58" spans="1:44" ht="14.25" customHeight="1" x14ac:dyDescent="0.25">
      <c r="A58" s="7"/>
      <c r="B58" s="21">
        <v>57</v>
      </c>
      <c r="C58" s="22" t="s">
        <v>64</v>
      </c>
      <c r="D58" s="23" t="s">
        <v>65</v>
      </c>
      <c r="E58" s="24" t="s">
        <v>1</v>
      </c>
      <c r="F58" s="24" t="s">
        <v>118</v>
      </c>
      <c r="G58" s="25" t="s">
        <v>80</v>
      </c>
      <c r="H58" s="54" t="s">
        <v>113</v>
      </c>
      <c r="I58" s="27" t="s">
        <v>283</v>
      </c>
      <c r="J58" s="26">
        <v>34784</v>
      </c>
      <c r="K58" s="59"/>
      <c r="L58" s="28">
        <v>41548</v>
      </c>
      <c r="M58" s="28">
        <v>41913</v>
      </c>
      <c r="N58" s="55" t="s">
        <v>71</v>
      </c>
      <c r="O58" s="29" t="s">
        <v>72</v>
      </c>
      <c r="P58" s="60" t="s">
        <v>16</v>
      </c>
      <c r="Q58" s="31" t="s">
        <v>73</v>
      </c>
      <c r="R58" s="32" t="s">
        <v>284</v>
      </c>
      <c r="S58" s="61" t="s">
        <v>121</v>
      </c>
      <c r="T58" s="34">
        <v>41913</v>
      </c>
      <c r="U58" s="15" t="b">
        <v>1</v>
      </c>
      <c r="V58" s="15" t="s">
        <v>1</v>
      </c>
      <c r="W58" s="15" t="b">
        <v>1</v>
      </c>
      <c r="X58" s="15" t="s">
        <v>118</v>
      </c>
      <c r="Y58" s="15" t="b">
        <v>1</v>
      </c>
      <c r="Z58" s="15" t="s">
        <v>283</v>
      </c>
      <c r="AA58" s="15" t="s">
        <v>122</v>
      </c>
      <c r="AB58" s="15" t="s">
        <v>1</v>
      </c>
      <c r="AC58" s="15"/>
      <c r="AD58" s="15" t="s">
        <v>77</v>
      </c>
      <c r="AE58" s="15"/>
      <c r="AF58" s="15"/>
      <c r="AG58" s="15"/>
      <c r="AH58" s="15"/>
      <c r="AI58" s="15"/>
      <c r="AJ58" s="15" t="s">
        <v>1</v>
      </c>
      <c r="AK58" s="15" t="s">
        <v>1</v>
      </c>
      <c r="AL58" s="15" t="s">
        <v>118</v>
      </c>
      <c r="AM58" s="15" t="s">
        <v>118</v>
      </c>
      <c r="AN58" s="15" t="s">
        <v>1</v>
      </c>
      <c r="AO58" s="72" t="s">
        <v>118</v>
      </c>
      <c r="AP58" s="15" t="s">
        <v>1</v>
      </c>
      <c r="AQ58" s="15" t="s">
        <v>1372</v>
      </c>
      <c r="AR58" s="15"/>
    </row>
    <row r="59" spans="1:44" ht="14.25" customHeight="1" x14ac:dyDescent="0.25">
      <c r="A59" s="7"/>
      <c r="B59" s="21">
        <v>58</v>
      </c>
      <c r="C59" s="22" t="s">
        <v>64</v>
      </c>
      <c r="D59" s="23" t="s">
        <v>65</v>
      </c>
      <c r="E59" s="24" t="s">
        <v>253</v>
      </c>
      <c r="F59" s="24" t="s">
        <v>285</v>
      </c>
      <c r="G59" s="25" t="s">
        <v>80</v>
      </c>
      <c r="H59" s="24" t="s">
        <v>202</v>
      </c>
      <c r="I59" s="68" t="s">
        <v>286</v>
      </c>
      <c r="J59" s="64">
        <v>34796</v>
      </c>
      <c r="K59" s="27"/>
      <c r="L59" s="28">
        <v>41548</v>
      </c>
      <c r="M59" s="28">
        <v>42095</v>
      </c>
      <c r="N59" s="29" t="s">
        <v>71</v>
      </c>
      <c r="O59" s="65" t="s">
        <v>72</v>
      </c>
      <c r="P59" s="30" t="s">
        <v>16</v>
      </c>
      <c r="Q59" s="66" t="s">
        <v>134</v>
      </c>
      <c r="R59" s="67" t="s">
        <v>287</v>
      </c>
      <c r="S59" s="33" t="s">
        <v>288</v>
      </c>
      <c r="T59" s="34">
        <v>42095</v>
      </c>
      <c r="U59" s="15" t="b">
        <v>1</v>
      </c>
      <c r="V59" s="15" t="s">
        <v>253</v>
      </c>
      <c r="W59" s="15" t="b">
        <v>1</v>
      </c>
      <c r="X59" s="15" t="s">
        <v>285</v>
      </c>
      <c r="Y59" s="15" t="b">
        <v>1</v>
      </c>
      <c r="Z59" s="15" t="s">
        <v>286</v>
      </c>
      <c r="AA59" s="15" t="s">
        <v>289</v>
      </c>
      <c r="AB59" s="15" t="s">
        <v>253</v>
      </c>
      <c r="AC59" s="15"/>
      <c r="AD59" s="15" t="s">
        <v>77</v>
      </c>
      <c r="AE59" s="15"/>
      <c r="AF59" s="15"/>
      <c r="AG59" s="15"/>
      <c r="AH59" s="15"/>
      <c r="AI59" s="15"/>
      <c r="AJ59" s="15" t="s">
        <v>253</v>
      </c>
      <c r="AK59" s="15" t="s">
        <v>253</v>
      </c>
      <c r="AL59" s="15" t="s">
        <v>285</v>
      </c>
      <c r="AM59" s="15" t="s">
        <v>285</v>
      </c>
      <c r="AN59" s="15" t="s">
        <v>9</v>
      </c>
      <c r="AO59" s="72" t="s">
        <v>285</v>
      </c>
      <c r="AP59" s="15" t="s">
        <v>9</v>
      </c>
      <c r="AQ59" s="15" t="s">
        <v>1383</v>
      </c>
      <c r="AR59" s="15"/>
    </row>
    <row r="60" spans="1:44" ht="14.25" customHeight="1" x14ac:dyDescent="0.25">
      <c r="A60" s="7"/>
      <c r="B60" s="21">
        <v>59</v>
      </c>
      <c r="C60" s="22" t="s">
        <v>64</v>
      </c>
      <c r="D60" s="23" t="s">
        <v>65</v>
      </c>
      <c r="E60" s="24" t="s">
        <v>290</v>
      </c>
      <c r="F60" s="24" t="s">
        <v>291</v>
      </c>
      <c r="G60" s="25" t="s">
        <v>68</v>
      </c>
      <c r="H60" s="24" t="s">
        <v>292</v>
      </c>
      <c r="I60" s="27" t="s">
        <v>293</v>
      </c>
      <c r="J60" s="26">
        <v>34844</v>
      </c>
      <c r="K60" s="27"/>
      <c r="L60" s="28">
        <v>41548</v>
      </c>
      <c r="M60" s="28">
        <v>42095</v>
      </c>
      <c r="N60" s="29" t="s">
        <v>71</v>
      </c>
      <c r="O60" s="29" t="s">
        <v>72</v>
      </c>
      <c r="P60" s="30" t="s">
        <v>16</v>
      </c>
      <c r="Q60" s="31" t="s">
        <v>73</v>
      </c>
      <c r="R60" s="32" t="s">
        <v>294</v>
      </c>
      <c r="S60" s="33" t="s">
        <v>75</v>
      </c>
      <c r="T60" s="34">
        <v>42095</v>
      </c>
      <c r="U60" s="15" t="b">
        <v>1</v>
      </c>
      <c r="V60" s="15" t="s">
        <v>290</v>
      </c>
      <c r="W60" s="15" t="b">
        <v>1</v>
      </c>
      <c r="X60" s="15" t="s">
        <v>291</v>
      </c>
      <c r="Y60" s="15" t="b">
        <v>1</v>
      </c>
      <c r="Z60" s="15" t="s">
        <v>293</v>
      </c>
      <c r="AA60" s="15" t="s">
        <v>295</v>
      </c>
      <c r="AB60" s="15" t="s">
        <v>290</v>
      </c>
      <c r="AC60" s="15"/>
      <c r="AD60" s="15" t="s">
        <v>77</v>
      </c>
      <c r="AE60" s="15"/>
      <c r="AF60" s="15"/>
      <c r="AG60" s="15"/>
      <c r="AH60" s="15"/>
      <c r="AI60" s="15"/>
      <c r="AJ60" s="15" t="s">
        <v>290</v>
      </c>
      <c r="AK60" s="15" t="s">
        <v>290</v>
      </c>
      <c r="AL60" s="15" t="s">
        <v>291</v>
      </c>
      <c r="AM60" s="15" t="s">
        <v>291</v>
      </c>
      <c r="AN60" s="15" t="s">
        <v>21</v>
      </c>
      <c r="AO60" s="72" t="s">
        <v>291</v>
      </c>
      <c r="AP60" s="15" t="s">
        <v>21</v>
      </c>
      <c r="AQ60" s="15" t="s">
        <v>1386</v>
      </c>
      <c r="AR60" s="15" t="s">
        <v>1492</v>
      </c>
    </row>
    <row r="61" spans="1:44" ht="14.25" customHeight="1" x14ac:dyDescent="0.25">
      <c r="A61" s="7"/>
      <c r="B61" s="21">
        <v>60</v>
      </c>
      <c r="C61" s="22" t="s">
        <v>64</v>
      </c>
      <c r="D61" s="23" t="s">
        <v>65</v>
      </c>
      <c r="E61" s="24" t="s">
        <v>1</v>
      </c>
      <c r="F61" s="24" t="s">
        <v>118</v>
      </c>
      <c r="G61" s="25" t="s">
        <v>80</v>
      </c>
      <c r="H61" s="54" t="s">
        <v>87</v>
      </c>
      <c r="I61" s="27" t="s">
        <v>296</v>
      </c>
      <c r="J61" s="26">
        <v>34889</v>
      </c>
      <c r="K61" s="59"/>
      <c r="L61" s="28">
        <v>41561</v>
      </c>
      <c r="M61" s="28">
        <v>41913</v>
      </c>
      <c r="N61" s="55" t="s">
        <v>71</v>
      </c>
      <c r="O61" s="29" t="s">
        <v>72</v>
      </c>
      <c r="P61" s="60" t="s">
        <v>16</v>
      </c>
      <c r="Q61" s="31" t="s">
        <v>73</v>
      </c>
      <c r="R61" s="32" t="s">
        <v>297</v>
      </c>
      <c r="S61" s="61" t="s">
        <v>121</v>
      </c>
      <c r="T61" s="34">
        <v>41913</v>
      </c>
      <c r="U61" s="15" t="b">
        <v>1</v>
      </c>
      <c r="V61" s="15" t="s">
        <v>1</v>
      </c>
      <c r="W61" s="15" t="b">
        <v>1</v>
      </c>
      <c r="X61" s="15" t="s">
        <v>118</v>
      </c>
      <c r="Y61" s="15" t="b">
        <v>1</v>
      </c>
      <c r="Z61" s="15" t="s">
        <v>296</v>
      </c>
      <c r="AA61" s="15" t="s">
        <v>298</v>
      </c>
      <c r="AB61" s="15" t="s">
        <v>1</v>
      </c>
      <c r="AC61" s="15"/>
      <c r="AD61" s="15" t="s">
        <v>77</v>
      </c>
      <c r="AE61" s="15"/>
      <c r="AF61" s="15"/>
      <c r="AG61" s="15"/>
      <c r="AH61" s="15"/>
      <c r="AI61" s="15"/>
      <c r="AJ61" s="15" t="s">
        <v>1</v>
      </c>
      <c r="AK61" s="15" t="s">
        <v>1</v>
      </c>
      <c r="AL61" s="15" t="s">
        <v>118</v>
      </c>
      <c r="AM61" s="15" t="s">
        <v>118</v>
      </c>
      <c r="AN61" s="15" t="s">
        <v>1</v>
      </c>
      <c r="AO61" s="72" t="s">
        <v>118</v>
      </c>
      <c r="AP61" s="15" t="s">
        <v>1</v>
      </c>
      <c r="AQ61" s="15" t="s">
        <v>1370</v>
      </c>
      <c r="AR61" s="15"/>
    </row>
    <row r="62" spans="1:44" ht="14.25" customHeight="1" x14ac:dyDescent="0.25">
      <c r="A62" s="7"/>
      <c r="B62" s="21">
        <v>61</v>
      </c>
      <c r="C62" s="22" t="s">
        <v>64</v>
      </c>
      <c r="D62" s="23" t="s">
        <v>65</v>
      </c>
      <c r="E62" s="24" t="s">
        <v>1</v>
      </c>
      <c r="F62" s="24" t="s">
        <v>118</v>
      </c>
      <c r="G62" s="25" t="s">
        <v>80</v>
      </c>
      <c r="H62" s="54" t="s">
        <v>87</v>
      </c>
      <c r="I62" s="27" t="s">
        <v>299</v>
      </c>
      <c r="J62" s="26">
        <v>34890</v>
      </c>
      <c r="K62" s="59"/>
      <c r="L62" s="28">
        <v>41561</v>
      </c>
      <c r="M62" s="28">
        <v>41913</v>
      </c>
      <c r="N62" s="55" t="s">
        <v>71</v>
      </c>
      <c r="O62" s="29" t="s">
        <v>72</v>
      </c>
      <c r="P62" s="60" t="s">
        <v>16</v>
      </c>
      <c r="Q62" s="31" t="s">
        <v>73</v>
      </c>
      <c r="R62" s="32" t="s">
        <v>300</v>
      </c>
      <c r="S62" s="61" t="s">
        <v>121</v>
      </c>
      <c r="T62" s="34">
        <v>41913</v>
      </c>
      <c r="U62" s="15" t="b">
        <v>1</v>
      </c>
      <c r="V62" s="15" t="s">
        <v>1</v>
      </c>
      <c r="W62" s="15" t="b">
        <v>1</v>
      </c>
      <c r="X62" s="15" t="s">
        <v>118</v>
      </c>
      <c r="Y62" s="15" t="b">
        <v>1</v>
      </c>
      <c r="Z62" s="15" t="s">
        <v>299</v>
      </c>
      <c r="AA62" s="15" t="s">
        <v>298</v>
      </c>
      <c r="AB62" s="15" t="s">
        <v>1</v>
      </c>
      <c r="AC62" s="15"/>
      <c r="AD62" s="15" t="s">
        <v>77</v>
      </c>
      <c r="AE62" s="15"/>
      <c r="AF62" s="15"/>
      <c r="AG62" s="15"/>
      <c r="AH62" s="15"/>
      <c r="AI62" s="15"/>
      <c r="AJ62" s="15" t="s">
        <v>1</v>
      </c>
      <c r="AK62" s="15" t="s">
        <v>1</v>
      </c>
      <c r="AL62" s="15" t="s">
        <v>118</v>
      </c>
      <c r="AM62" s="15" t="s">
        <v>118</v>
      </c>
      <c r="AN62" s="15" t="s">
        <v>1</v>
      </c>
      <c r="AO62" s="72" t="s">
        <v>118</v>
      </c>
      <c r="AP62" s="15" t="s">
        <v>1</v>
      </c>
      <c r="AQ62" s="15" t="s">
        <v>1370</v>
      </c>
      <c r="AR62" s="15"/>
    </row>
    <row r="63" spans="1:44" ht="14.25" customHeight="1" x14ac:dyDescent="0.25">
      <c r="A63" s="7"/>
      <c r="B63" s="21">
        <v>62</v>
      </c>
      <c r="C63" s="22" t="s">
        <v>64</v>
      </c>
      <c r="D63" s="23" t="s">
        <v>65</v>
      </c>
      <c r="E63" s="24" t="s">
        <v>1</v>
      </c>
      <c r="F63" s="24" t="s">
        <v>118</v>
      </c>
      <c r="G63" s="25" t="s">
        <v>80</v>
      </c>
      <c r="H63" s="54" t="s">
        <v>87</v>
      </c>
      <c r="I63" s="27" t="s">
        <v>301</v>
      </c>
      <c r="J63" s="26">
        <v>35057</v>
      </c>
      <c r="K63" s="59"/>
      <c r="L63" s="28">
        <v>41579</v>
      </c>
      <c r="M63" s="28">
        <v>41944</v>
      </c>
      <c r="N63" s="55" t="s">
        <v>71</v>
      </c>
      <c r="O63" s="29" t="s">
        <v>72</v>
      </c>
      <c r="P63" s="60" t="s">
        <v>16</v>
      </c>
      <c r="Q63" s="31" t="s">
        <v>73</v>
      </c>
      <c r="R63" s="32" t="s">
        <v>302</v>
      </c>
      <c r="S63" s="61" t="s">
        <v>121</v>
      </c>
      <c r="T63" s="34">
        <v>41944</v>
      </c>
      <c r="U63" s="15" t="b">
        <v>1</v>
      </c>
      <c r="V63" s="15" t="s">
        <v>1</v>
      </c>
      <c r="W63" s="15" t="b">
        <v>1</v>
      </c>
      <c r="X63" s="15" t="s">
        <v>118</v>
      </c>
      <c r="Y63" s="15" t="b">
        <v>1</v>
      </c>
      <c r="Z63" s="15" t="s">
        <v>301</v>
      </c>
      <c r="AA63" s="15" t="s">
        <v>298</v>
      </c>
      <c r="AB63" s="15" t="s">
        <v>1</v>
      </c>
      <c r="AC63" s="15"/>
      <c r="AD63" s="15" t="s">
        <v>77</v>
      </c>
      <c r="AE63" s="15"/>
      <c r="AF63" s="15"/>
      <c r="AG63" s="15"/>
      <c r="AH63" s="15"/>
      <c r="AI63" s="15"/>
      <c r="AJ63" s="15" t="s">
        <v>1</v>
      </c>
      <c r="AK63" s="15" t="s">
        <v>1</v>
      </c>
      <c r="AL63" s="15" t="s">
        <v>118</v>
      </c>
      <c r="AM63" s="15" t="s">
        <v>118</v>
      </c>
      <c r="AN63" s="15" t="s">
        <v>1</v>
      </c>
      <c r="AO63" s="72" t="s">
        <v>118</v>
      </c>
      <c r="AP63" s="15" t="s">
        <v>1</v>
      </c>
      <c r="AQ63" s="15" t="s">
        <v>1370</v>
      </c>
      <c r="AR63" s="15"/>
    </row>
    <row r="64" spans="1:44" ht="14.25" customHeight="1" x14ac:dyDescent="0.25">
      <c r="A64" s="7"/>
      <c r="B64" s="21">
        <v>63</v>
      </c>
      <c r="C64" s="22" t="s">
        <v>64</v>
      </c>
      <c r="D64" s="23" t="s">
        <v>65</v>
      </c>
      <c r="E64" s="24" t="s">
        <v>303</v>
      </c>
      <c r="F64" s="24" t="s">
        <v>67</v>
      </c>
      <c r="G64" s="25" t="s">
        <v>68</v>
      </c>
      <c r="H64" s="24" t="s">
        <v>304</v>
      </c>
      <c r="I64" s="68" t="s">
        <v>305</v>
      </c>
      <c r="J64" s="64">
        <v>35918</v>
      </c>
      <c r="K64" s="27"/>
      <c r="L64" s="28">
        <v>41666</v>
      </c>
      <c r="M64" s="28">
        <v>42036</v>
      </c>
      <c r="N64" s="29" t="s">
        <v>71</v>
      </c>
      <c r="O64" s="65" t="s">
        <v>72</v>
      </c>
      <c r="P64" s="30" t="s">
        <v>16</v>
      </c>
      <c r="Q64" s="66" t="s">
        <v>73</v>
      </c>
      <c r="R64" s="67" t="s">
        <v>306</v>
      </c>
      <c r="S64" s="33" t="s">
        <v>75</v>
      </c>
      <c r="T64" s="34">
        <v>42036</v>
      </c>
      <c r="U64" s="15" t="b">
        <v>1</v>
      </c>
      <c r="V64" s="15" t="s">
        <v>303</v>
      </c>
      <c r="W64" s="15" t="b">
        <v>1</v>
      </c>
      <c r="X64" s="15" t="s">
        <v>67</v>
      </c>
      <c r="Y64" s="15" t="b">
        <v>1</v>
      </c>
      <c r="Z64" s="15" t="s">
        <v>305</v>
      </c>
      <c r="AA64" s="15" t="s">
        <v>307</v>
      </c>
      <c r="AB64" s="15" t="s">
        <v>303</v>
      </c>
      <c r="AC64" s="15"/>
      <c r="AD64" s="15" t="s">
        <v>77</v>
      </c>
      <c r="AE64" s="15"/>
      <c r="AF64" s="15"/>
      <c r="AG64" s="15"/>
      <c r="AH64" s="15"/>
      <c r="AI64" s="15"/>
      <c r="AJ64" s="15" t="s">
        <v>303</v>
      </c>
      <c r="AK64" s="15" t="s">
        <v>303</v>
      </c>
      <c r="AL64" s="15" t="s">
        <v>67</v>
      </c>
      <c r="AM64" s="15" t="s">
        <v>67</v>
      </c>
      <c r="AN64" s="15" t="s">
        <v>22</v>
      </c>
      <c r="AO64" s="72" t="s">
        <v>67</v>
      </c>
      <c r="AP64" s="15" t="s">
        <v>22</v>
      </c>
      <c r="AQ64" s="15" t="s">
        <v>304</v>
      </c>
      <c r="AR64" s="15" t="s">
        <v>1492</v>
      </c>
    </row>
    <row r="65" spans="1:44" ht="14.25" customHeight="1" x14ac:dyDescent="0.25">
      <c r="A65" s="7"/>
      <c r="B65" s="21">
        <v>64</v>
      </c>
      <c r="C65" s="22" t="s">
        <v>64</v>
      </c>
      <c r="D65" s="23" t="s">
        <v>65</v>
      </c>
      <c r="E65" s="24" t="s">
        <v>220</v>
      </c>
      <c r="F65" s="24" t="s">
        <v>308</v>
      </c>
      <c r="G65" s="25" t="s">
        <v>68</v>
      </c>
      <c r="H65" s="24" t="s">
        <v>248</v>
      </c>
      <c r="I65" s="27" t="s">
        <v>309</v>
      </c>
      <c r="J65" s="26">
        <v>37953</v>
      </c>
      <c r="K65" s="27"/>
      <c r="L65" s="28">
        <v>41974</v>
      </c>
      <c r="M65" s="28">
        <v>41974</v>
      </c>
      <c r="N65" s="29" t="s">
        <v>71</v>
      </c>
      <c r="O65" s="29" t="s">
        <v>72</v>
      </c>
      <c r="P65" s="30" t="s">
        <v>16</v>
      </c>
      <c r="Q65" s="31" t="s">
        <v>73</v>
      </c>
      <c r="R65" s="32" t="s">
        <v>310</v>
      </c>
      <c r="S65" s="33" t="s">
        <v>311</v>
      </c>
      <c r="T65" s="34">
        <v>41974</v>
      </c>
      <c r="U65" s="15" t="b">
        <v>1</v>
      </c>
      <c r="V65" s="15" t="s">
        <v>220</v>
      </c>
      <c r="W65" s="15" t="b">
        <v>1</v>
      </c>
      <c r="X65" s="15" t="s">
        <v>308</v>
      </c>
      <c r="Y65" s="15" t="b">
        <v>1</v>
      </c>
      <c r="Z65" s="15" t="s">
        <v>309</v>
      </c>
      <c r="AA65" s="15" t="s">
        <v>312</v>
      </c>
      <c r="AB65" s="15" t="s">
        <v>220</v>
      </c>
      <c r="AC65" s="15"/>
      <c r="AD65" s="15" t="s">
        <v>77</v>
      </c>
      <c r="AE65" s="15"/>
      <c r="AF65" s="15"/>
      <c r="AG65" s="15"/>
      <c r="AH65" s="15"/>
      <c r="AI65" s="15"/>
      <c r="AJ65" s="15" t="s">
        <v>220</v>
      </c>
      <c r="AK65" s="15" t="s">
        <v>220</v>
      </c>
      <c r="AL65" s="15" t="s">
        <v>308</v>
      </c>
      <c r="AM65" s="15" t="s">
        <v>308</v>
      </c>
      <c r="AN65" s="15" t="s">
        <v>21</v>
      </c>
      <c r="AO65" s="72" t="s">
        <v>308</v>
      </c>
      <c r="AP65" s="15" t="s">
        <v>21</v>
      </c>
      <c r="AQ65" s="15" t="s">
        <v>1384</v>
      </c>
      <c r="AR65" s="15" t="s">
        <v>1492</v>
      </c>
    </row>
    <row r="66" spans="1:44" ht="14.25" customHeight="1" x14ac:dyDescent="0.25">
      <c r="A66" s="7"/>
      <c r="B66" s="21">
        <v>65</v>
      </c>
      <c r="C66" s="22" t="s">
        <v>64</v>
      </c>
      <c r="D66" s="23" t="s">
        <v>65</v>
      </c>
      <c r="E66" s="24" t="s">
        <v>313</v>
      </c>
      <c r="F66" s="24" t="s">
        <v>67</v>
      </c>
      <c r="G66" s="25" t="s">
        <v>68</v>
      </c>
      <c r="H66" s="24" t="s">
        <v>314</v>
      </c>
      <c r="I66" s="27" t="s">
        <v>315</v>
      </c>
      <c r="J66" s="26">
        <v>38095</v>
      </c>
      <c r="K66" s="27"/>
      <c r="L66" s="28">
        <v>42005</v>
      </c>
      <c r="M66" s="28">
        <v>42005</v>
      </c>
      <c r="N66" s="29" t="s">
        <v>71</v>
      </c>
      <c r="O66" s="29" t="s">
        <v>72</v>
      </c>
      <c r="P66" s="30" t="s">
        <v>16</v>
      </c>
      <c r="Q66" s="31" t="s">
        <v>73</v>
      </c>
      <c r="R66" s="32" t="s">
        <v>316</v>
      </c>
      <c r="S66" s="33" t="s">
        <v>75</v>
      </c>
      <c r="T66" s="34">
        <v>42005</v>
      </c>
      <c r="U66" s="15" t="b">
        <v>1</v>
      </c>
      <c r="V66" s="15" t="s">
        <v>313</v>
      </c>
      <c r="W66" s="15" t="b">
        <v>1</v>
      </c>
      <c r="X66" s="15" t="s">
        <v>67</v>
      </c>
      <c r="Y66" s="15" t="b">
        <v>1</v>
      </c>
      <c r="Z66" s="15" t="s">
        <v>315</v>
      </c>
      <c r="AA66" s="15" t="s">
        <v>317</v>
      </c>
      <c r="AB66" s="15" t="s">
        <v>313</v>
      </c>
      <c r="AC66" s="15"/>
      <c r="AD66" s="15" t="s">
        <v>77</v>
      </c>
      <c r="AE66" s="15"/>
      <c r="AF66" s="15"/>
      <c r="AG66" s="15"/>
      <c r="AH66" s="15"/>
      <c r="AI66" s="15"/>
      <c r="AJ66" s="15" t="s">
        <v>313</v>
      </c>
      <c r="AK66" s="15" t="s">
        <v>313</v>
      </c>
      <c r="AL66" s="15" t="s">
        <v>67</v>
      </c>
      <c r="AM66" s="15" t="s">
        <v>67</v>
      </c>
      <c r="AN66" s="15" t="s">
        <v>22</v>
      </c>
      <c r="AO66" s="72" t="s">
        <v>67</v>
      </c>
      <c r="AP66" s="15" t="s">
        <v>22</v>
      </c>
      <c r="AQ66" s="15" t="s">
        <v>1387</v>
      </c>
      <c r="AR66" s="15" t="s">
        <v>1492</v>
      </c>
    </row>
    <row r="67" spans="1:44" ht="14.25" customHeight="1" x14ac:dyDescent="0.25">
      <c r="A67" s="7"/>
      <c r="B67" s="21">
        <v>66</v>
      </c>
      <c r="C67" s="22" t="s">
        <v>64</v>
      </c>
      <c r="D67" s="23" t="s">
        <v>65</v>
      </c>
      <c r="E67" s="24" t="s">
        <v>318</v>
      </c>
      <c r="F67" s="24" t="s">
        <v>67</v>
      </c>
      <c r="G67" s="25" t="s">
        <v>68</v>
      </c>
      <c r="H67" s="24" t="s">
        <v>319</v>
      </c>
      <c r="I67" s="27" t="s">
        <v>320</v>
      </c>
      <c r="J67" s="26">
        <v>38505</v>
      </c>
      <c r="K67" s="27"/>
      <c r="L67" s="28">
        <v>42095</v>
      </c>
      <c r="M67" s="28">
        <v>42095</v>
      </c>
      <c r="N67" s="29" t="s">
        <v>71</v>
      </c>
      <c r="O67" s="29" t="s">
        <v>72</v>
      </c>
      <c r="P67" s="30" t="s">
        <v>16</v>
      </c>
      <c r="Q67" s="31" t="s">
        <v>73</v>
      </c>
      <c r="R67" s="32" t="s">
        <v>321</v>
      </c>
      <c r="S67" s="33" t="s">
        <v>75</v>
      </c>
      <c r="T67" s="34">
        <v>42095</v>
      </c>
      <c r="U67" s="15" t="b">
        <v>1</v>
      </c>
      <c r="V67" s="15" t="s">
        <v>318</v>
      </c>
      <c r="W67" s="15" t="b">
        <v>1</v>
      </c>
      <c r="X67" s="15" t="s">
        <v>67</v>
      </c>
      <c r="Y67" s="15" t="b">
        <v>1</v>
      </c>
      <c r="Z67" s="15" t="s">
        <v>320</v>
      </c>
      <c r="AA67" s="15" t="s">
        <v>322</v>
      </c>
      <c r="AB67" s="15" t="s">
        <v>318</v>
      </c>
      <c r="AC67" s="15"/>
      <c r="AD67" s="15" t="s">
        <v>77</v>
      </c>
      <c r="AE67" s="15"/>
      <c r="AF67" s="15"/>
      <c r="AG67" s="15"/>
      <c r="AH67" s="15"/>
      <c r="AI67" s="15"/>
      <c r="AJ67" s="15" t="s">
        <v>318</v>
      </c>
      <c r="AK67" s="15" t="s">
        <v>318</v>
      </c>
      <c r="AL67" s="15" t="s">
        <v>67</v>
      </c>
      <c r="AM67" s="15" t="s">
        <v>67</v>
      </c>
      <c r="AN67" s="15" t="s">
        <v>22</v>
      </c>
      <c r="AO67" s="72" t="s">
        <v>67</v>
      </c>
      <c r="AP67" s="15" t="s">
        <v>22</v>
      </c>
      <c r="AQ67" s="15" t="s">
        <v>1388</v>
      </c>
      <c r="AR67" s="15" t="s">
        <v>1492</v>
      </c>
    </row>
    <row r="68" spans="1:44" ht="14.25" customHeight="1" x14ac:dyDescent="0.25">
      <c r="A68" s="7"/>
      <c r="B68" s="21">
        <v>67</v>
      </c>
      <c r="C68" s="22" t="s">
        <v>64</v>
      </c>
      <c r="D68" s="23" t="s">
        <v>65</v>
      </c>
      <c r="E68" s="24" t="s">
        <v>253</v>
      </c>
      <c r="F68" s="24" t="s">
        <v>254</v>
      </c>
      <c r="G68" s="25" t="s">
        <v>80</v>
      </c>
      <c r="H68" s="24" t="s">
        <v>113</v>
      </c>
      <c r="I68" s="27" t="s">
        <v>323</v>
      </c>
      <c r="J68" s="26">
        <v>38510</v>
      </c>
      <c r="K68" s="27"/>
      <c r="L68" s="28">
        <v>42095</v>
      </c>
      <c r="M68" s="28">
        <v>42095</v>
      </c>
      <c r="N68" s="29" t="s">
        <v>71</v>
      </c>
      <c r="O68" s="29" t="s">
        <v>72</v>
      </c>
      <c r="P68" s="30" t="s">
        <v>16</v>
      </c>
      <c r="Q68" s="31" t="s">
        <v>73</v>
      </c>
      <c r="R68" s="32" t="s">
        <v>324</v>
      </c>
      <c r="S68" s="33" t="s">
        <v>258</v>
      </c>
      <c r="T68" s="34">
        <v>42095</v>
      </c>
      <c r="U68" s="15" t="b">
        <v>1</v>
      </c>
      <c r="V68" s="15" t="s">
        <v>253</v>
      </c>
      <c r="W68" s="15" t="b">
        <v>1</v>
      </c>
      <c r="X68" s="15" t="s">
        <v>254</v>
      </c>
      <c r="Y68" s="15" t="b">
        <v>1</v>
      </c>
      <c r="Z68" s="15" t="s">
        <v>323</v>
      </c>
      <c r="AA68" s="15" t="s">
        <v>325</v>
      </c>
      <c r="AB68" s="15" t="s">
        <v>253</v>
      </c>
      <c r="AC68" s="15"/>
      <c r="AD68" s="15" t="s">
        <v>77</v>
      </c>
      <c r="AE68" s="15"/>
      <c r="AF68" s="15"/>
      <c r="AG68" s="15"/>
      <c r="AH68" s="15"/>
      <c r="AI68" s="15"/>
      <c r="AJ68" s="15" t="s">
        <v>253</v>
      </c>
      <c r="AK68" s="15" t="s">
        <v>253</v>
      </c>
      <c r="AL68" s="15" t="s">
        <v>254</v>
      </c>
      <c r="AM68" s="15" t="s">
        <v>254</v>
      </c>
      <c r="AN68" s="15" t="s">
        <v>9</v>
      </c>
      <c r="AO68" s="72" t="s">
        <v>254</v>
      </c>
      <c r="AP68" s="15" t="s">
        <v>9</v>
      </c>
      <c r="AQ68" s="15" t="s">
        <v>1372</v>
      </c>
      <c r="AR68" s="15"/>
    </row>
    <row r="69" spans="1:44" ht="14.25" customHeight="1" x14ac:dyDescent="0.25">
      <c r="A69" s="7"/>
      <c r="B69" s="21">
        <v>68</v>
      </c>
      <c r="C69" s="22" t="s">
        <v>64</v>
      </c>
      <c r="D69" s="23" t="s">
        <v>65</v>
      </c>
      <c r="E69" s="24" t="s">
        <v>326</v>
      </c>
      <c r="F69" s="24" t="s">
        <v>67</v>
      </c>
      <c r="G69" s="25" t="s">
        <v>68</v>
      </c>
      <c r="H69" s="24" t="s">
        <v>327</v>
      </c>
      <c r="I69" s="27" t="s">
        <v>328</v>
      </c>
      <c r="J69" s="26">
        <v>42152</v>
      </c>
      <c r="K69" s="27"/>
      <c r="L69" s="28">
        <v>42005</v>
      </c>
      <c r="M69" s="28">
        <v>42005</v>
      </c>
      <c r="N69" s="29" t="s">
        <v>71</v>
      </c>
      <c r="O69" s="29" t="s">
        <v>72</v>
      </c>
      <c r="P69" s="30" t="s">
        <v>16</v>
      </c>
      <c r="Q69" s="31" t="s">
        <v>73</v>
      </c>
      <c r="R69" s="32" t="s">
        <v>329</v>
      </c>
      <c r="S69" s="33" t="s">
        <v>75</v>
      </c>
      <c r="T69" s="34">
        <v>42005</v>
      </c>
      <c r="U69" s="15" t="b">
        <v>1</v>
      </c>
      <c r="V69" s="15" t="s">
        <v>326</v>
      </c>
      <c r="W69" s="15" t="b">
        <v>1</v>
      </c>
      <c r="X69" s="15" t="s">
        <v>67</v>
      </c>
      <c r="Y69" s="15" t="b">
        <v>1</v>
      </c>
      <c r="Z69" s="15" t="s">
        <v>328</v>
      </c>
      <c r="AA69" s="15" t="s">
        <v>330</v>
      </c>
      <c r="AB69" s="15" t="s">
        <v>326</v>
      </c>
      <c r="AC69" s="15"/>
      <c r="AD69" s="15" t="s">
        <v>77</v>
      </c>
      <c r="AE69" s="15"/>
      <c r="AF69" s="15"/>
      <c r="AG69" s="15"/>
      <c r="AH69" s="15"/>
      <c r="AI69" s="15"/>
      <c r="AJ69" s="15" t="s">
        <v>326</v>
      </c>
      <c r="AK69" s="15" t="s">
        <v>326</v>
      </c>
      <c r="AL69" s="15" t="s">
        <v>67</v>
      </c>
      <c r="AM69" s="15" t="s">
        <v>67</v>
      </c>
      <c r="AN69" s="15" t="s">
        <v>22</v>
      </c>
      <c r="AO69" s="72" t="s">
        <v>67</v>
      </c>
      <c r="AP69" s="15" t="s">
        <v>22</v>
      </c>
      <c r="AQ69" s="15" t="s">
        <v>1389</v>
      </c>
      <c r="AR69" s="15" t="s">
        <v>1492</v>
      </c>
    </row>
    <row r="70" spans="1:44" ht="14.25" customHeight="1" x14ac:dyDescent="0.25">
      <c r="A70" s="7"/>
      <c r="B70" s="21">
        <v>69</v>
      </c>
      <c r="C70" s="22" t="s">
        <v>64</v>
      </c>
      <c r="D70" s="23" t="s">
        <v>65</v>
      </c>
      <c r="E70" s="24" t="s">
        <v>331</v>
      </c>
      <c r="F70" s="24" t="s">
        <v>332</v>
      </c>
      <c r="G70" s="25" t="s">
        <v>80</v>
      </c>
      <c r="H70" s="24" t="s">
        <v>113</v>
      </c>
      <c r="I70" s="27" t="s">
        <v>333</v>
      </c>
      <c r="J70" s="26">
        <v>50369</v>
      </c>
      <c r="K70" s="27"/>
      <c r="L70" s="28">
        <v>41890</v>
      </c>
      <c r="M70" s="28">
        <v>42071</v>
      </c>
      <c r="N70" s="29" t="s">
        <v>71</v>
      </c>
      <c r="O70" s="29" t="s">
        <v>72</v>
      </c>
      <c r="P70" s="30" t="s">
        <v>16</v>
      </c>
      <c r="Q70" s="31" t="s">
        <v>73</v>
      </c>
      <c r="R70" s="32" t="s">
        <v>334</v>
      </c>
      <c r="S70" s="33" t="s">
        <v>335</v>
      </c>
      <c r="T70" s="34">
        <v>42071</v>
      </c>
      <c r="U70" s="15" t="b">
        <v>1</v>
      </c>
      <c r="V70" s="15" t="s">
        <v>331</v>
      </c>
      <c r="W70" s="15" t="b">
        <v>1</v>
      </c>
      <c r="X70" s="15" t="s">
        <v>332</v>
      </c>
      <c r="Y70" s="15" t="b">
        <v>1</v>
      </c>
      <c r="Z70" s="15" t="s">
        <v>333</v>
      </c>
      <c r="AA70" s="15" t="s">
        <v>336</v>
      </c>
      <c r="AB70" s="15" t="s">
        <v>331</v>
      </c>
      <c r="AC70" s="15"/>
      <c r="AD70" s="15" t="s">
        <v>77</v>
      </c>
      <c r="AE70" s="15"/>
      <c r="AF70" s="15"/>
      <c r="AG70" s="15"/>
      <c r="AH70" s="15"/>
      <c r="AI70" s="15"/>
      <c r="AJ70" s="15" t="s">
        <v>331</v>
      </c>
      <c r="AK70" s="15" t="s">
        <v>331</v>
      </c>
      <c r="AL70" s="15" t="s">
        <v>332</v>
      </c>
      <c r="AM70" s="15" t="s">
        <v>332</v>
      </c>
      <c r="AN70" s="15" t="s">
        <v>12</v>
      </c>
      <c r="AO70" s="72" t="s">
        <v>332</v>
      </c>
      <c r="AP70" s="15" t="s">
        <v>12</v>
      </c>
      <c r="AQ70" s="15" t="s">
        <v>1372</v>
      </c>
      <c r="AR70" s="15"/>
    </row>
    <row r="71" spans="1:44" ht="14.25" customHeight="1" x14ac:dyDescent="0.25">
      <c r="A71" s="7"/>
      <c r="B71" s="21">
        <v>70</v>
      </c>
      <c r="C71" s="22" t="s">
        <v>64</v>
      </c>
      <c r="D71" s="23" t="s">
        <v>65</v>
      </c>
      <c r="E71" s="24" t="s">
        <v>233</v>
      </c>
      <c r="F71" s="24" t="s">
        <v>337</v>
      </c>
      <c r="G71" s="25" t="s">
        <v>80</v>
      </c>
      <c r="H71" s="24" t="s">
        <v>113</v>
      </c>
      <c r="I71" s="27" t="s">
        <v>338</v>
      </c>
      <c r="J71" s="26">
        <v>10000058</v>
      </c>
      <c r="K71" s="27"/>
      <c r="L71" s="28">
        <v>41890</v>
      </c>
      <c r="M71" s="28">
        <v>42071</v>
      </c>
      <c r="N71" s="29" t="s">
        <v>71</v>
      </c>
      <c r="O71" s="29" t="s">
        <v>72</v>
      </c>
      <c r="P71" s="30" t="s">
        <v>16</v>
      </c>
      <c r="Q71" s="31" t="s">
        <v>73</v>
      </c>
      <c r="R71" s="32" t="s">
        <v>339</v>
      </c>
      <c r="S71" s="33" t="s">
        <v>340</v>
      </c>
      <c r="T71" s="34">
        <v>42071</v>
      </c>
      <c r="U71" s="15" t="b">
        <v>1</v>
      </c>
      <c r="V71" s="15" t="s">
        <v>233</v>
      </c>
      <c r="W71" s="15" t="b">
        <v>1</v>
      </c>
      <c r="X71" s="15" t="s">
        <v>337</v>
      </c>
      <c r="Y71" s="15" t="b">
        <v>1</v>
      </c>
      <c r="Z71" s="15" t="s">
        <v>338</v>
      </c>
      <c r="AA71" s="15" t="s">
        <v>341</v>
      </c>
      <c r="AB71" s="15" t="s">
        <v>233</v>
      </c>
      <c r="AC71" s="15"/>
      <c r="AD71" s="15" t="s">
        <v>77</v>
      </c>
      <c r="AE71" s="15"/>
      <c r="AF71" s="15"/>
      <c r="AG71" s="15"/>
      <c r="AH71" s="15"/>
      <c r="AI71" s="15"/>
      <c r="AJ71" s="15" t="s">
        <v>233</v>
      </c>
      <c r="AK71" s="15" t="s">
        <v>233</v>
      </c>
      <c r="AL71" s="15" t="s">
        <v>337</v>
      </c>
      <c r="AM71" s="15" t="s">
        <v>337</v>
      </c>
      <c r="AN71" s="15" t="s">
        <v>233</v>
      </c>
      <c r="AO71" s="72" t="s">
        <v>337</v>
      </c>
      <c r="AP71" s="15" t="s">
        <v>2</v>
      </c>
      <c r="AQ71" s="15" t="s">
        <v>1372</v>
      </c>
      <c r="AR71" s="15"/>
    </row>
    <row r="72" spans="1:44" ht="14.25" customHeight="1" x14ac:dyDescent="0.25">
      <c r="A72" s="7"/>
      <c r="B72" s="21">
        <v>71</v>
      </c>
      <c r="C72" s="22" t="s">
        <v>64</v>
      </c>
      <c r="D72" s="23" t="s">
        <v>65</v>
      </c>
      <c r="E72" s="24" t="s">
        <v>233</v>
      </c>
      <c r="F72" s="24" t="s">
        <v>342</v>
      </c>
      <c r="G72" s="25" t="s">
        <v>80</v>
      </c>
      <c r="H72" s="24" t="s">
        <v>113</v>
      </c>
      <c r="I72" s="27" t="s">
        <v>343</v>
      </c>
      <c r="J72" s="26">
        <v>10000061</v>
      </c>
      <c r="K72" s="27"/>
      <c r="L72" s="28">
        <v>40287</v>
      </c>
      <c r="M72" s="28">
        <v>41944</v>
      </c>
      <c r="N72" s="29" t="s">
        <v>71</v>
      </c>
      <c r="O72" s="29" t="s">
        <v>72</v>
      </c>
      <c r="P72" s="30" t="s">
        <v>16</v>
      </c>
      <c r="Q72" s="31" t="s">
        <v>73</v>
      </c>
      <c r="R72" s="32" t="s">
        <v>344</v>
      </c>
      <c r="S72" s="33" t="s">
        <v>345</v>
      </c>
      <c r="T72" s="34">
        <v>41944</v>
      </c>
      <c r="U72" s="15" t="b">
        <v>1</v>
      </c>
      <c r="V72" s="15" t="s">
        <v>233</v>
      </c>
      <c r="W72" s="15" t="b">
        <v>1</v>
      </c>
      <c r="X72" s="15" t="s">
        <v>342</v>
      </c>
      <c r="Y72" s="15" t="b">
        <v>1</v>
      </c>
      <c r="Z72" s="15" t="s">
        <v>343</v>
      </c>
      <c r="AA72" s="15" t="s">
        <v>341</v>
      </c>
      <c r="AB72" s="15" t="s">
        <v>233</v>
      </c>
      <c r="AC72" s="15"/>
      <c r="AD72" s="15" t="s">
        <v>77</v>
      </c>
      <c r="AE72" s="15"/>
      <c r="AF72" s="15"/>
      <c r="AG72" s="15"/>
      <c r="AH72" s="15"/>
      <c r="AI72" s="15"/>
      <c r="AJ72" s="15" t="s">
        <v>233</v>
      </c>
      <c r="AK72" s="15" t="s">
        <v>233</v>
      </c>
      <c r="AL72" s="15" t="s">
        <v>337</v>
      </c>
      <c r="AM72" s="15" t="s">
        <v>337</v>
      </c>
      <c r="AN72" s="15" t="s">
        <v>233</v>
      </c>
      <c r="AO72" s="72" t="s">
        <v>337</v>
      </c>
      <c r="AP72" s="15" t="s">
        <v>2</v>
      </c>
      <c r="AQ72" s="15" t="s">
        <v>1372</v>
      </c>
      <c r="AR72" s="15"/>
    </row>
    <row r="73" spans="1:44" ht="14.25" customHeight="1" x14ac:dyDescent="0.25">
      <c r="A73" s="6">
        <v>1</v>
      </c>
      <c r="B73" s="21">
        <v>72</v>
      </c>
      <c r="C73" s="22" t="s">
        <v>64</v>
      </c>
      <c r="D73" s="23" t="s">
        <v>65</v>
      </c>
      <c r="E73" s="24" t="s">
        <v>220</v>
      </c>
      <c r="F73" s="24" t="s">
        <v>346</v>
      </c>
      <c r="G73" s="25" t="s">
        <v>68</v>
      </c>
      <c r="H73" s="24" t="s">
        <v>167</v>
      </c>
      <c r="I73" s="27" t="s">
        <v>347</v>
      </c>
      <c r="J73" s="26">
        <v>5342</v>
      </c>
      <c r="K73" s="27"/>
      <c r="L73" s="28">
        <v>38543</v>
      </c>
      <c r="M73" s="28">
        <v>38908</v>
      </c>
      <c r="N73" s="29" t="s">
        <v>348</v>
      </c>
      <c r="O73" s="31" t="s">
        <v>349</v>
      </c>
      <c r="P73" s="35" t="s">
        <v>17</v>
      </c>
      <c r="Q73" s="31" t="s">
        <v>73</v>
      </c>
      <c r="R73" s="32" t="s">
        <v>350</v>
      </c>
      <c r="S73" s="33" t="s">
        <v>311</v>
      </c>
      <c r="T73" s="34">
        <v>38908</v>
      </c>
      <c r="U73" s="15" t="b">
        <v>1</v>
      </c>
      <c r="V73" s="15" t="s">
        <v>220</v>
      </c>
      <c r="W73" s="15" t="b">
        <v>1</v>
      </c>
      <c r="X73" s="15" t="s">
        <v>346</v>
      </c>
      <c r="Y73" s="15" t="b">
        <v>1</v>
      </c>
      <c r="Z73" s="15" t="s">
        <v>347</v>
      </c>
      <c r="AA73" s="36" t="s">
        <v>351</v>
      </c>
      <c r="AB73" s="15" t="s">
        <v>220</v>
      </c>
      <c r="AC73" s="15"/>
      <c r="AD73" s="15" t="str">
        <f>VLOOKUP(J73,[1]All!$I$78:$J$376,2,FALSE)</f>
        <v>Oke</v>
      </c>
      <c r="AE73" s="37">
        <f>(2374923020+228572)/301</f>
        <v>7890869.0764119597</v>
      </c>
      <c r="AF73" s="5">
        <f>AE73*11%</f>
        <v>867995.59840531554</v>
      </c>
      <c r="AG73" s="15"/>
      <c r="AH73" s="15"/>
      <c r="AI73" s="38">
        <f>AF73+AE73</f>
        <v>8758864.6748172753</v>
      </c>
      <c r="AJ73" s="15" t="s">
        <v>220</v>
      </c>
      <c r="AK73" s="15" t="s">
        <v>220</v>
      </c>
      <c r="AL73" s="15" t="s">
        <v>346</v>
      </c>
      <c r="AM73" s="15" t="s">
        <v>346</v>
      </c>
      <c r="AN73" s="15" t="s">
        <v>21</v>
      </c>
      <c r="AO73" s="72" t="s">
        <v>346</v>
      </c>
      <c r="AP73" s="15" t="s">
        <v>21</v>
      </c>
      <c r="AQ73" s="15" t="s">
        <v>167</v>
      </c>
      <c r="AR73" s="15" t="s">
        <v>1492</v>
      </c>
    </row>
    <row r="74" spans="1:44" ht="14.25" customHeight="1" x14ac:dyDescent="0.25">
      <c r="A74" s="6">
        <f>A73+1</f>
        <v>2</v>
      </c>
      <c r="B74" s="21">
        <v>73</v>
      </c>
      <c r="C74" s="22" t="s">
        <v>64</v>
      </c>
      <c r="D74" s="23" t="s">
        <v>65</v>
      </c>
      <c r="E74" s="24" t="s">
        <v>78</v>
      </c>
      <c r="F74" s="24" t="s">
        <v>352</v>
      </c>
      <c r="G74" s="25" t="s">
        <v>80</v>
      </c>
      <c r="H74" s="24" t="s">
        <v>353</v>
      </c>
      <c r="I74" s="27" t="s">
        <v>354</v>
      </c>
      <c r="J74" s="26">
        <v>7282</v>
      </c>
      <c r="K74" s="27"/>
      <c r="L74" s="28">
        <v>38596</v>
      </c>
      <c r="M74" s="28">
        <v>38961</v>
      </c>
      <c r="N74" s="29" t="s">
        <v>348</v>
      </c>
      <c r="O74" s="31" t="s">
        <v>349</v>
      </c>
      <c r="P74" s="35" t="s">
        <v>17</v>
      </c>
      <c r="Q74" s="31" t="s">
        <v>73</v>
      </c>
      <c r="R74" s="32" t="s">
        <v>355</v>
      </c>
      <c r="S74" s="33" t="s">
        <v>116</v>
      </c>
      <c r="T74" s="34">
        <v>38961</v>
      </c>
      <c r="U74" s="15" t="b">
        <v>1</v>
      </c>
      <c r="V74" s="15" t="s">
        <v>78</v>
      </c>
      <c r="W74" s="15" t="b">
        <v>1</v>
      </c>
      <c r="X74" s="15" t="s">
        <v>352</v>
      </c>
      <c r="Y74" s="15" t="b">
        <v>1</v>
      </c>
      <c r="Z74" s="15" t="s">
        <v>354</v>
      </c>
      <c r="AA74" s="36" t="s">
        <v>356</v>
      </c>
      <c r="AB74" s="15" t="s">
        <v>78</v>
      </c>
      <c r="AC74" s="15"/>
      <c r="AD74" s="15" t="s">
        <v>77</v>
      </c>
      <c r="AE74" s="37">
        <f t="shared" ref="AE74:AE97" si="0">(2374923020+228572)/301</f>
        <v>7890869.0764119597</v>
      </c>
      <c r="AF74" s="5">
        <f t="shared" ref="AF74:AF97" si="1">AE74*11%</f>
        <v>867995.59840531554</v>
      </c>
      <c r="AG74" s="15"/>
      <c r="AH74" s="15"/>
      <c r="AI74" s="38">
        <f t="shared" ref="AI74:AI135" si="2">AF74+AE74</f>
        <v>8758864.6748172753</v>
      </c>
      <c r="AJ74" s="15" t="s">
        <v>78</v>
      </c>
      <c r="AK74" s="15" t="s">
        <v>78</v>
      </c>
      <c r="AL74" s="15" t="s">
        <v>352</v>
      </c>
      <c r="AM74" s="15" t="s">
        <v>352</v>
      </c>
      <c r="AN74" s="15" t="s">
        <v>5</v>
      </c>
      <c r="AO74" s="72" t="s">
        <v>352</v>
      </c>
      <c r="AP74" s="15" t="s">
        <v>6</v>
      </c>
      <c r="AQ74" s="15" t="s">
        <v>1390</v>
      </c>
      <c r="AR74" s="15"/>
    </row>
    <row r="75" spans="1:44" ht="14.25" customHeight="1" x14ac:dyDescent="0.25">
      <c r="A75" s="6">
        <f>A74+1</f>
        <v>3</v>
      </c>
      <c r="B75" s="21">
        <v>74</v>
      </c>
      <c r="C75" s="22" t="s">
        <v>64</v>
      </c>
      <c r="D75" s="23" t="s">
        <v>65</v>
      </c>
      <c r="E75" s="24" t="s">
        <v>78</v>
      </c>
      <c r="F75" s="24" t="s">
        <v>79</v>
      </c>
      <c r="G75" s="25" t="s">
        <v>80</v>
      </c>
      <c r="H75" s="24" t="s">
        <v>113</v>
      </c>
      <c r="I75" s="27" t="s">
        <v>357</v>
      </c>
      <c r="J75" s="26">
        <v>7791</v>
      </c>
      <c r="K75" s="27"/>
      <c r="L75" s="28">
        <v>38782</v>
      </c>
      <c r="M75" s="28">
        <v>39052</v>
      </c>
      <c r="N75" s="29" t="s">
        <v>348</v>
      </c>
      <c r="O75" s="31" t="s">
        <v>349</v>
      </c>
      <c r="P75" s="35" t="s">
        <v>17</v>
      </c>
      <c r="Q75" s="31" t="s">
        <v>73</v>
      </c>
      <c r="R75" s="32" t="s">
        <v>358</v>
      </c>
      <c r="S75" s="33" t="s">
        <v>84</v>
      </c>
      <c r="T75" s="34">
        <v>39052</v>
      </c>
      <c r="U75" s="15" t="b">
        <v>1</v>
      </c>
      <c r="V75" s="15" t="s">
        <v>78</v>
      </c>
      <c r="W75" s="15" t="b">
        <v>1</v>
      </c>
      <c r="X75" s="15" t="s">
        <v>79</v>
      </c>
      <c r="Y75" s="15" t="b">
        <v>1</v>
      </c>
      <c r="Z75" s="15" t="s">
        <v>357</v>
      </c>
      <c r="AA75" s="36" t="s">
        <v>359</v>
      </c>
      <c r="AB75" s="15" t="s">
        <v>78</v>
      </c>
      <c r="AC75" s="15"/>
      <c r="AD75" s="15" t="str">
        <f>VLOOKUP(J75,[1]All!$I$78:$J$376,2,FALSE)</f>
        <v>Oke</v>
      </c>
      <c r="AE75" s="37">
        <f t="shared" si="0"/>
        <v>7890869.0764119597</v>
      </c>
      <c r="AF75" s="5">
        <f t="shared" si="1"/>
        <v>867995.59840531554</v>
      </c>
      <c r="AG75" s="15"/>
      <c r="AH75" s="15"/>
      <c r="AI75" s="38">
        <f t="shared" si="2"/>
        <v>8758864.6748172753</v>
      </c>
      <c r="AJ75" s="15" t="s">
        <v>78</v>
      </c>
      <c r="AK75" s="15" t="s">
        <v>78</v>
      </c>
      <c r="AL75" s="15" t="s">
        <v>79</v>
      </c>
      <c r="AM75" s="15" t="s">
        <v>79</v>
      </c>
      <c r="AN75" s="15" t="s">
        <v>5</v>
      </c>
      <c r="AO75" s="72" t="s">
        <v>79</v>
      </c>
      <c r="AP75" s="15" t="s">
        <v>5</v>
      </c>
      <c r="AQ75" s="15" t="s">
        <v>1391</v>
      </c>
      <c r="AR75" s="15"/>
    </row>
    <row r="76" spans="1:44" ht="14.25" customHeight="1" x14ac:dyDescent="0.25">
      <c r="A76" s="6">
        <f t="shared" ref="A76:A97" si="3">A75+1</f>
        <v>4</v>
      </c>
      <c r="B76" s="21">
        <v>75</v>
      </c>
      <c r="C76" s="22" t="s">
        <v>64</v>
      </c>
      <c r="D76" s="23" t="s">
        <v>65</v>
      </c>
      <c r="E76" s="24" t="s">
        <v>78</v>
      </c>
      <c r="F76" s="24" t="s">
        <v>352</v>
      </c>
      <c r="G76" s="25" t="s">
        <v>80</v>
      </c>
      <c r="H76" s="24" t="s">
        <v>353</v>
      </c>
      <c r="I76" s="27" t="s">
        <v>360</v>
      </c>
      <c r="J76" s="26">
        <v>8247</v>
      </c>
      <c r="K76" s="27"/>
      <c r="L76" s="28">
        <v>38657</v>
      </c>
      <c r="M76" s="28">
        <v>38838</v>
      </c>
      <c r="N76" s="29" t="s">
        <v>348</v>
      </c>
      <c r="O76" s="31" t="s">
        <v>349</v>
      </c>
      <c r="P76" s="35" t="s">
        <v>17</v>
      </c>
      <c r="Q76" s="31" t="s">
        <v>73</v>
      </c>
      <c r="R76" s="32" t="s">
        <v>361</v>
      </c>
      <c r="S76" s="33" t="s">
        <v>116</v>
      </c>
      <c r="T76" s="34">
        <v>38838</v>
      </c>
      <c r="U76" s="15" t="b">
        <v>1</v>
      </c>
      <c r="V76" s="15" t="s">
        <v>78</v>
      </c>
      <c r="W76" s="15" t="b">
        <v>1</v>
      </c>
      <c r="X76" s="15" t="s">
        <v>352</v>
      </c>
      <c r="Y76" s="15" t="b">
        <v>1</v>
      </c>
      <c r="Z76" s="15" t="s">
        <v>360</v>
      </c>
      <c r="AA76" s="36" t="s">
        <v>356</v>
      </c>
      <c r="AB76" s="15" t="s">
        <v>78</v>
      </c>
      <c r="AC76" s="15"/>
      <c r="AD76" s="15" t="s">
        <v>77</v>
      </c>
      <c r="AE76" s="37">
        <f t="shared" si="0"/>
        <v>7890869.0764119597</v>
      </c>
      <c r="AF76" s="5">
        <f t="shared" si="1"/>
        <v>867995.59840531554</v>
      </c>
      <c r="AG76" s="15"/>
      <c r="AH76" s="15"/>
      <c r="AI76" s="38">
        <f t="shared" si="2"/>
        <v>8758864.6748172753</v>
      </c>
      <c r="AJ76" s="15" t="s">
        <v>78</v>
      </c>
      <c r="AK76" s="15" t="s">
        <v>78</v>
      </c>
      <c r="AL76" s="15" t="s">
        <v>352</v>
      </c>
      <c r="AM76" s="15" t="s">
        <v>352</v>
      </c>
      <c r="AN76" s="15" t="s">
        <v>5</v>
      </c>
      <c r="AO76" s="72" t="s">
        <v>352</v>
      </c>
      <c r="AP76" s="15" t="s">
        <v>6</v>
      </c>
      <c r="AQ76" s="15" t="s">
        <v>1390</v>
      </c>
      <c r="AR76" s="15"/>
    </row>
    <row r="77" spans="1:44" ht="14.25" customHeight="1" x14ac:dyDescent="0.25">
      <c r="A77" s="6">
        <f t="shared" si="3"/>
        <v>5</v>
      </c>
      <c r="B77" s="21">
        <v>76</v>
      </c>
      <c r="C77" s="22" t="s">
        <v>64</v>
      </c>
      <c r="D77" s="23" t="s">
        <v>65</v>
      </c>
      <c r="E77" s="24" t="s">
        <v>220</v>
      </c>
      <c r="F77" s="24" t="s">
        <v>362</v>
      </c>
      <c r="G77" s="25" t="s">
        <v>80</v>
      </c>
      <c r="H77" s="24" t="s">
        <v>81</v>
      </c>
      <c r="I77" s="27" t="s">
        <v>363</v>
      </c>
      <c r="J77" s="26">
        <v>8744</v>
      </c>
      <c r="K77" s="27"/>
      <c r="L77" s="28">
        <v>38148</v>
      </c>
      <c r="M77" s="28">
        <v>38869</v>
      </c>
      <c r="N77" s="29" t="s">
        <v>348</v>
      </c>
      <c r="O77" s="31" t="s">
        <v>349</v>
      </c>
      <c r="P77" s="35" t="s">
        <v>17</v>
      </c>
      <c r="Q77" s="31" t="s">
        <v>73</v>
      </c>
      <c r="R77" s="32" t="s">
        <v>364</v>
      </c>
      <c r="S77" s="33" t="s">
        <v>311</v>
      </c>
      <c r="T77" s="34">
        <v>38869</v>
      </c>
      <c r="U77" s="15" t="b">
        <v>1</v>
      </c>
      <c r="V77" s="15" t="s">
        <v>220</v>
      </c>
      <c r="W77" s="15" t="b">
        <v>1</v>
      </c>
      <c r="X77" s="15" t="s">
        <v>362</v>
      </c>
      <c r="Y77" s="15" t="b">
        <v>1</v>
      </c>
      <c r="Z77" s="15" t="s">
        <v>363</v>
      </c>
      <c r="AA77" s="36" t="s">
        <v>365</v>
      </c>
      <c r="AB77" s="15" t="s">
        <v>220</v>
      </c>
      <c r="AC77" s="15"/>
      <c r="AD77" s="15" t="str">
        <f>VLOOKUP(J77,[1]All!$I$78:$J$376,2,FALSE)</f>
        <v>Oke</v>
      </c>
      <c r="AE77" s="37">
        <f t="shared" si="0"/>
        <v>7890869.0764119597</v>
      </c>
      <c r="AF77" s="5">
        <f t="shared" si="1"/>
        <v>867995.59840531554</v>
      </c>
      <c r="AG77" s="15"/>
      <c r="AH77" s="15"/>
      <c r="AI77" s="38">
        <f t="shared" si="2"/>
        <v>8758864.6748172753</v>
      </c>
      <c r="AJ77" s="15" t="s">
        <v>220</v>
      </c>
      <c r="AK77" s="15" t="s">
        <v>220</v>
      </c>
      <c r="AL77" s="15" t="s">
        <v>362</v>
      </c>
      <c r="AM77" s="15" t="s">
        <v>362</v>
      </c>
      <c r="AN77" s="15" t="s">
        <v>21</v>
      </c>
      <c r="AO77" s="72" t="s">
        <v>362</v>
      </c>
      <c r="AP77" s="15" t="s">
        <v>21</v>
      </c>
      <c r="AQ77" s="15" t="s">
        <v>1392</v>
      </c>
      <c r="AR77" s="15"/>
    </row>
    <row r="78" spans="1:44" ht="14.25" customHeight="1" x14ac:dyDescent="0.25">
      <c r="A78" s="6" t="e">
        <f>#REF!+1</f>
        <v>#REF!</v>
      </c>
      <c r="B78" s="21">
        <v>78</v>
      </c>
      <c r="C78" s="22" t="s">
        <v>64</v>
      </c>
      <c r="D78" s="23" t="s">
        <v>65</v>
      </c>
      <c r="E78" s="24" t="s">
        <v>253</v>
      </c>
      <c r="F78" s="24" t="s">
        <v>366</v>
      </c>
      <c r="G78" s="25" t="s">
        <v>80</v>
      </c>
      <c r="H78" s="24" t="s">
        <v>367</v>
      </c>
      <c r="I78" s="27" t="s">
        <v>368</v>
      </c>
      <c r="J78" s="26">
        <v>9598</v>
      </c>
      <c r="K78" s="27"/>
      <c r="L78" s="28">
        <v>38292</v>
      </c>
      <c r="M78" s="28">
        <v>38838</v>
      </c>
      <c r="N78" s="29" t="s">
        <v>348</v>
      </c>
      <c r="O78" s="31" t="s">
        <v>349</v>
      </c>
      <c r="P78" s="35" t="s">
        <v>17</v>
      </c>
      <c r="Q78" s="31" t="s">
        <v>73</v>
      </c>
      <c r="R78" s="32" t="s">
        <v>369</v>
      </c>
      <c r="S78" s="33" t="s">
        <v>15</v>
      </c>
      <c r="T78" s="34">
        <v>38838</v>
      </c>
      <c r="U78" s="15" t="b">
        <v>1</v>
      </c>
      <c r="V78" s="15" t="s">
        <v>253</v>
      </c>
      <c r="W78" s="15" t="b">
        <v>1</v>
      </c>
      <c r="X78" s="15" t="s">
        <v>366</v>
      </c>
      <c r="Y78" s="15" t="b">
        <v>1</v>
      </c>
      <c r="Z78" s="15" t="s">
        <v>368</v>
      </c>
      <c r="AA78" s="36" t="s">
        <v>370</v>
      </c>
      <c r="AB78" s="15" t="s">
        <v>253</v>
      </c>
      <c r="AC78" s="15"/>
      <c r="AD78" s="15" t="str">
        <f>VLOOKUP(J78,[1]All!$I$78:$J$376,2,FALSE)</f>
        <v>Oke</v>
      </c>
      <c r="AE78" s="37">
        <f t="shared" si="0"/>
        <v>7890869.0764119597</v>
      </c>
      <c r="AF78" s="5">
        <f t="shared" si="1"/>
        <v>867995.59840531554</v>
      </c>
      <c r="AG78" s="15"/>
      <c r="AH78" s="15"/>
      <c r="AI78" s="38">
        <f t="shared" si="2"/>
        <v>8758864.6748172753</v>
      </c>
      <c r="AJ78" s="15" t="s">
        <v>253</v>
      </c>
      <c r="AK78" s="15" t="s">
        <v>253</v>
      </c>
      <c r="AL78" s="15" t="s">
        <v>366</v>
      </c>
      <c r="AM78" s="15" t="s">
        <v>366</v>
      </c>
      <c r="AN78" s="15" t="s">
        <v>9</v>
      </c>
      <c r="AO78" s="72" t="s">
        <v>366</v>
      </c>
      <c r="AP78" s="15" t="s">
        <v>9</v>
      </c>
      <c r="AQ78" s="15" t="s">
        <v>1393</v>
      </c>
      <c r="AR78" s="15"/>
    </row>
    <row r="79" spans="1:44" ht="14.25" customHeight="1" x14ac:dyDescent="0.25">
      <c r="A79" s="6" t="e">
        <f t="shared" si="3"/>
        <v>#REF!</v>
      </c>
      <c r="B79" s="21">
        <v>79</v>
      </c>
      <c r="C79" s="22" t="s">
        <v>64</v>
      </c>
      <c r="D79" s="23" t="s">
        <v>65</v>
      </c>
      <c r="E79" s="24" t="s">
        <v>331</v>
      </c>
      <c r="F79" s="24" t="s">
        <v>371</v>
      </c>
      <c r="G79" s="25" t="s">
        <v>80</v>
      </c>
      <c r="H79" s="24" t="s">
        <v>87</v>
      </c>
      <c r="I79" s="27" t="s">
        <v>372</v>
      </c>
      <c r="J79" s="26">
        <v>9761</v>
      </c>
      <c r="K79" s="27"/>
      <c r="L79" s="28">
        <v>38322</v>
      </c>
      <c r="M79" s="28">
        <v>38869</v>
      </c>
      <c r="N79" s="29" t="s">
        <v>348</v>
      </c>
      <c r="O79" s="31" t="s">
        <v>349</v>
      </c>
      <c r="P79" s="35" t="s">
        <v>17</v>
      </c>
      <c r="Q79" s="31" t="s">
        <v>73</v>
      </c>
      <c r="R79" s="32" t="s">
        <v>373</v>
      </c>
      <c r="S79" s="33" t="s">
        <v>374</v>
      </c>
      <c r="T79" s="34">
        <v>38869</v>
      </c>
      <c r="U79" s="15" t="b">
        <v>1</v>
      </c>
      <c r="V79" s="15" t="s">
        <v>331</v>
      </c>
      <c r="W79" s="15" t="b">
        <v>1</v>
      </c>
      <c r="X79" s="15" t="s">
        <v>371</v>
      </c>
      <c r="Y79" s="15" t="b">
        <v>1</v>
      </c>
      <c r="Z79" s="15" t="s">
        <v>372</v>
      </c>
      <c r="AA79" s="36" t="s">
        <v>375</v>
      </c>
      <c r="AB79" s="15" t="s">
        <v>331</v>
      </c>
      <c r="AC79" s="15"/>
      <c r="AD79" s="15" t="s">
        <v>77</v>
      </c>
      <c r="AE79" s="37">
        <f t="shared" si="0"/>
        <v>7890869.0764119597</v>
      </c>
      <c r="AF79" s="5">
        <f t="shared" si="1"/>
        <v>867995.59840531554</v>
      </c>
      <c r="AG79" s="15"/>
      <c r="AH79" s="15"/>
      <c r="AI79" s="38">
        <f t="shared" si="2"/>
        <v>8758864.6748172753</v>
      </c>
      <c r="AJ79" s="15" t="s">
        <v>331</v>
      </c>
      <c r="AK79" s="15" t="s">
        <v>331</v>
      </c>
      <c r="AL79" s="15" t="s">
        <v>371</v>
      </c>
      <c r="AM79" s="15" t="s">
        <v>371</v>
      </c>
      <c r="AN79" s="15" t="s">
        <v>13</v>
      </c>
      <c r="AO79" s="72" t="s">
        <v>371</v>
      </c>
      <c r="AP79" s="15" t="s">
        <v>13</v>
      </c>
      <c r="AQ79" s="15" t="s">
        <v>1394</v>
      </c>
      <c r="AR79" s="15"/>
    </row>
    <row r="80" spans="1:44" ht="14.25" customHeight="1" x14ac:dyDescent="0.25">
      <c r="A80" s="6" t="e">
        <f t="shared" si="3"/>
        <v>#REF!</v>
      </c>
      <c r="B80" s="21">
        <v>80</v>
      </c>
      <c r="C80" s="22" t="s">
        <v>64</v>
      </c>
      <c r="D80" s="23" t="s">
        <v>65</v>
      </c>
      <c r="E80" s="24" t="s">
        <v>123</v>
      </c>
      <c r="F80" s="24" t="s">
        <v>124</v>
      </c>
      <c r="G80" s="25" t="s">
        <v>80</v>
      </c>
      <c r="H80" s="24" t="s">
        <v>167</v>
      </c>
      <c r="I80" s="27" t="s">
        <v>376</v>
      </c>
      <c r="J80" s="26">
        <v>9833</v>
      </c>
      <c r="K80" s="27"/>
      <c r="L80" s="28">
        <v>38334</v>
      </c>
      <c r="M80" s="28">
        <v>38869</v>
      </c>
      <c r="N80" s="29" t="s">
        <v>348</v>
      </c>
      <c r="O80" s="31" t="s">
        <v>349</v>
      </c>
      <c r="P80" s="35" t="s">
        <v>17</v>
      </c>
      <c r="Q80" s="31" t="s">
        <v>73</v>
      </c>
      <c r="R80" s="32" t="s">
        <v>377</v>
      </c>
      <c r="S80" s="33" t="s">
        <v>128</v>
      </c>
      <c r="T80" s="34">
        <v>38869</v>
      </c>
      <c r="U80" s="15" t="b">
        <v>1</v>
      </c>
      <c r="V80" s="15" t="s">
        <v>123</v>
      </c>
      <c r="W80" s="15" t="b">
        <v>1</v>
      </c>
      <c r="X80" s="15" t="s">
        <v>124</v>
      </c>
      <c r="Y80" s="15" t="b">
        <v>1</v>
      </c>
      <c r="Z80" s="15" t="s">
        <v>376</v>
      </c>
      <c r="AA80" s="36" t="s">
        <v>190</v>
      </c>
      <c r="AB80" s="15" t="s">
        <v>123</v>
      </c>
      <c r="AC80" s="15"/>
      <c r="AD80" s="15" t="str">
        <f>VLOOKUP(J80,[1]All!$I$78:$J$376,2,FALSE)</f>
        <v>Oke</v>
      </c>
      <c r="AE80" s="37">
        <f t="shared" si="0"/>
        <v>7890869.0764119597</v>
      </c>
      <c r="AF80" s="5">
        <f t="shared" si="1"/>
        <v>867995.59840531554</v>
      </c>
      <c r="AG80" s="15"/>
      <c r="AH80" s="15"/>
      <c r="AI80" s="38">
        <f t="shared" si="2"/>
        <v>8758864.6748172753</v>
      </c>
      <c r="AJ80" s="15" t="s">
        <v>123</v>
      </c>
      <c r="AK80" s="15" t="s">
        <v>123</v>
      </c>
      <c r="AL80" s="15" t="s">
        <v>124</v>
      </c>
      <c r="AM80" s="15" t="s">
        <v>124</v>
      </c>
      <c r="AN80" s="15" t="s">
        <v>130</v>
      </c>
      <c r="AO80" s="72" t="s">
        <v>124</v>
      </c>
      <c r="AP80" s="15" t="s">
        <v>8</v>
      </c>
      <c r="AQ80" s="15" t="s">
        <v>1378</v>
      </c>
      <c r="AR80" s="15"/>
    </row>
    <row r="81" spans="1:44" ht="14.25" customHeight="1" x14ac:dyDescent="0.25">
      <c r="A81" s="6" t="e">
        <f t="shared" si="3"/>
        <v>#REF!</v>
      </c>
      <c r="B81" s="21">
        <v>81</v>
      </c>
      <c r="C81" s="22" t="s">
        <v>64</v>
      </c>
      <c r="D81" s="23" t="s">
        <v>65</v>
      </c>
      <c r="E81" s="24" t="s">
        <v>123</v>
      </c>
      <c r="F81" s="24" t="s">
        <v>124</v>
      </c>
      <c r="G81" s="25" t="s">
        <v>80</v>
      </c>
      <c r="H81" s="24" t="s">
        <v>378</v>
      </c>
      <c r="I81" s="27" t="s">
        <v>379</v>
      </c>
      <c r="J81" s="26">
        <v>9834</v>
      </c>
      <c r="K81" s="27"/>
      <c r="L81" s="28">
        <v>38334</v>
      </c>
      <c r="M81" s="28">
        <v>38869</v>
      </c>
      <c r="N81" s="29" t="s">
        <v>348</v>
      </c>
      <c r="O81" s="31" t="s">
        <v>349</v>
      </c>
      <c r="P81" s="35" t="s">
        <v>17</v>
      </c>
      <c r="Q81" s="31" t="s">
        <v>134</v>
      </c>
      <c r="R81" s="32" t="s">
        <v>380</v>
      </c>
      <c r="S81" s="33" t="s">
        <v>128</v>
      </c>
      <c r="T81" s="34">
        <v>38869</v>
      </c>
      <c r="U81" s="15" t="b">
        <v>1</v>
      </c>
      <c r="V81" s="15" t="s">
        <v>123</v>
      </c>
      <c r="W81" s="15" t="b">
        <v>1</v>
      </c>
      <c r="X81" s="15" t="s">
        <v>124</v>
      </c>
      <c r="Y81" s="15" t="b">
        <v>1</v>
      </c>
      <c r="Z81" s="15" t="s">
        <v>379</v>
      </c>
      <c r="AA81" s="36" t="s">
        <v>381</v>
      </c>
      <c r="AB81" s="15" t="s">
        <v>123</v>
      </c>
      <c r="AC81" s="15"/>
      <c r="AD81" s="15" t="s">
        <v>77</v>
      </c>
      <c r="AE81" s="37">
        <f t="shared" si="0"/>
        <v>7890869.0764119597</v>
      </c>
      <c r="AF81" s="5">
        <f t="shared" si="1"/>
        <v>867995.59840531554</v>
      </c>
      <c r="AG81" s="15"/>
      <c r="AH81" s="15"/>
      <c r="AI81" s="38">
        <f t="shared" si="2"/>
        <v>8758864.6748172753</v>
      </c>
      <c r="AJ81" s="15" t="s">
        <v>123</v>
      </c>
      <c r="AK81" s="15" t="s">
        <v>123</v>
      </c>
      <c r="AL81" s="15" t="s">
        <v>124</v>
      </c>
      <c r="AM81" s="15" t="s">
        <v>153</v>
      </c>
      <c r="AN81" s="15" t="s">
        <v>130</v>
      </c>
      <c r="AO81" s="72" t="s">
        <v>124</v>
      </c>
      <c r="AP81" s="15" t="s">
        <v>8</v>
      </c>
      <c r="AQ81" s="15" t="s">
        <v>1395</v>
      </c>
      <c r="AR81" s="15"/>
    </row>
    <row r="82" spans="1:44" ht="14.25" customHeight="1" x14ac:dyDescent="0.25">
      <c r="A82" s="6" t="e">
        <f t="shared" si="3"/>
        <v>#REF!</v>
      </c>
      <c r="B82" s="21">
        <v>82</v>
      </c>
      <c r="C82" s="22" t="s">
        <v>64</v>
      </c>
      <c r="D82" s="23" t="s">
        <v>65</v>
      </c>
      <c r="E82" s="24" t="s">
        <v>290</v>
      </c>
      <c r="F82" s="24" t="s">
        <v>67</v>
      </c>
      <c r="G82" s="25" t="s">
        <v>68</v>
      </c>
      <c r="H82" s="24" t="s">
        <v>382</v>
      </c>
      <c r="I82" s="27" t="s">
        <v>383</v>
      </c>
      <c r="J82" s="26">
        <v>9854</v>
      </c>
      <c r="K82" s="27"/>
      <c r="L82" s="28">
        <v>38354</v>
      </c>
      <c r="M82" s="28">
        <v>38869</v>
      </c>
      <c r="N82" s="29" t="s">
        <v>348</v>
      </c>
      <c r="O82" s="31" t="s">
        <v>349</v>
      </c>
      <c r="P82" s="35" t="s">
        <v>17</v>
      </c>
      <c r="Q82" s="31" t="s">
        <v>73</v>
      </c>
      <c r="R82" s="32" t="s">
        <v>384</v>
      </c>
      <c r="S82" s="33" t="s">
        <v>75</v>
      </c>
      <c r="T82" s="34">
        <v>38869</v>
      </c>
      <c r="U82" s="15" t="b">
        <v>1</v>
      </c>
      <c r="V82" s="15" t="s">
        <v>290</v>
      </c>
      <c r="W82" s="15" t="b">
        <v>1</v>
      </c>
      <c r="X82" s="15" t="s">
        <v>67</v>
      </c>
      <c r="Y82" s="15" t="b">
        <v>1</v>
      </c>
      <c r="Z82" s="15" t="s">
        <v>383</v>
      </c>
      <c r="AA82" s="36" t="s">
        <v>385</v>
      </c>
      <c r="AB82" s="15" t="s">
        <v>290</v>
      </c>
      <c r="AC82" s="15"/>
      <c r="AD82" s="15" t="str">
        <f>VLOOKUP(J82,[1]All!$I$78:$J$376,2,FALSE)</f>
        <v>Oke</v>
      </c>
      <c r="AE82" s="37">
        <f t="shared" si="0"/>
        <v>7890869.0764119597</v>
      </c>
      <c r="AF82" s="5">
        <f t="shared" si="1"/>
        <v>867995.59840531554</v>
      </c>
      <c r="AG82" s="15"/>
      <c r="AH82" s="15"/>
      <c r="AI82" s="38">
        <f t="shared" si="2"/>
        <v>8758864.6748172753</v>
      </c>
      <c r="AJ82" s="15" t="s">
        <v>290</v>
      </c>
      <c r="AK82" s="15" t="s">
        <v>290</v>
      </c>
      <c r="AL82" s="15" t="s">
        <v>67</v>
      </c>
      <c r="AM82" s="15" t="s">
        <v>67</v>
      </c>
      <c r="AN82" s="15" t="s">
        <v>22</v>
      </c>
      <c r="AO82" s="72" t="s">
        <v>67</v>
      </c>
      <c r="AP82" s="15" t="s">
        <v>22</v>
      </c>
      <c r="AQ82" s="15" t="s">
        <v>1396</v>
      </c>
      <c r="AR82" s="15" t="s">
        <v>1492</v>
      </c>
    </row>
    <row r="83" spans="1:44" ht="14.25" customHeight="1" x14ac:dyDescent="0.25">
      <c r="A83" s="6" t="e">
        <f t="shared" si="3"/>
        <v>#REF!</v>
      </c>
      <c r="B83" s="21">
        <v>83</v>
      </c>
      <c r="C83" s="22" t="s">
        <v>64</v>
      </c>
      <c r="D83" s="23" t="s">
        <v>65</v>
      </c>
      <c r="E83" s="24" t="s">
        <v>290</v>
      </c>
      <c r="F83" s="24" t="s">
        <v>67</v>
      </c>
      <c r="G83" s="25" t="s">
        <v>68</v>
      </c>
      <c r="H83" s="24" t="s">
        <v>382</v>
      </c>
      <c r="I83" s="27" t="s">
        <v>386</v>
      </c>
      <c r="J83" s="26">
        <v>9855</v>
      </c>
      <c r="K83" s="27"/>
      <c r="L83" s="28">
        <v>38354</v>
      </c>
      <c r="M83" s="28">
        <v>38899</v>
      </c>
      <c r="N83" s="29" t="s">
        <v>348</v>
      </c>
      <c r="O83" s="31" t="s">
        <v>349</v>
      </c>
      <c r="P83" s="35" t="s">
        <v>17</v>
      </c>
      <c r="Q83" s="31" t="s">
        <v>73</v>
      </c>
      <c r="R83" s="32" t="s">
        <v>387</v>
      </c>
      <c r="S83" s="33" t="s">
        <v>75</v>
      </c>
      <c r="T83" s="34">
        <v>38899</v>
      </c>
      <c r="U83" s="15" t="b">
        <v>1</v>
      </c>
      <c r="V83" s="15" t="s">
        <v>290</v>
      </c>
      <c r="W83" s="15" t="b">
        <v>1</v>
      </c>
      <c r="X83" s="15" t="s">
        <v>67</v>
      </c>
      <c r="Y83" s="15" t="b">
        <v>1</v>
      </c>
      <c r="Z83" s="15" t="s">
        <v>386</v>
      </c>
      <c r="AA83" s="36" t="s">
        <v>385</v>
      </c>
      <c r="AB83" s="15" t="s">
        <v>290</v>
      </c>
      <c r="AC83" s="15"/>
      <c r="AD83" s="15" t="s">
        <v>77</v>
      </c>
      <c r="AE83" s="37">
        <f t="shared" si="0"/>
        <v>7890869.0764119597</v>
      </c>
      <c r="AF83" s="5">
        <f t="shared" si="1"/>
        <v>867995.59840531554</v>
      </c>
      <c r="AG83" s="15"/>
      <c r="AH83" s="15"/>
      <c r="AI83" s="38">
        <f t="shared" si="2"/>
        <v>8758864.6748172753</v>
      </c>
      <c r="AJ83" s="15" t="s">
        <v>290</v>
      </c>
      <c r="AK83" s="15" t="s">
        <v>290</v>
      </c>
      <c r="AL83" s="15" t="s">
        <v>67</v>
      </c>
      <c r="AM83" s="15" t="s">
        <v>67</v>
      </c>
      <c r="AN83" s="15" t="s">
        <v>22</v>
      </c>
      <c r="AO83" s="72" t="s">
        <v>67</v>
      </c>
      <c r="AP83" s="15" t="s">
        <v>22</v>
      </c>
      <c r="AQ83" s="15" t="s">
        <v>1396</v>
      </c>
      <c r="AR83" s="15" t="s">
        <v>1492</v>
      </c>
    </row>
    <row r="84" spans="1:44" ht="14.25" customHeight="1" x14ac:dyDescent="0.25">
      <c r="A84" s="6" t="e">
        <f t="shared" si="3"/>
        <v>#REF!</v>
      </c>
      <c r="B84" s="21">
        <v>84</v>
      </c>
      <c r="C84" s="22" t="s">
        <v>64</v>
      </c>
      <c r="D84" s="23" t="s">
        <v>65</v>
      </c>
      <c r="E84" s="24" t="s">
        <v>233</v>
      </c>
      <c r="F84" s="24" t="s">
        <v>337</v>
      </c>
      <c r="G84" s="25" t="s">
        <v>80</v>
      </c>
      <c r="H84" s="24" t="s">
        <v>388</v>
      </c>
      <c r="I84" s="27" t="s">
        <v>389</v>
      </c>
      <c r="J84" s="26">
        <v>9936</v>
      </c>
      <c r="K84" s="27"/>
      <c r="L84" s="28">
        <v>38353</v>
      </c>
      <c r="M84" s="28">
        <v>38930</v>
      </c>
      <c r="N84" s="29" t="s">
        <v>348</v>
      </c>
      <c r="O84" s="31" t="s">
        <v>349</v>
      </c>
      <c r="P84" s="35" t="s">
        <v>17</v>
      </c>
      <c r="Q84" s="31" t="s">
        <v>73</v>
      </c>
      <c r="R84" s="32" t="s">
        <v>390</v>
      </c>
      <c r="S84" s="33" t="s">
        <v>340</v>
      </c>
      <c r="T84" s="34">
        <v>38930</v>
      </c>
      <c r="U84" s="15" t="b">
        <v>1</v>
      </c>
      <c r="V84" s="15" t="s">
        <v>233</v>
      </c>
      <c r="W84" s="15" t="b">
        <v>1</v>
      </c>
      <c r="X84" s="15" t="s">
        <v>337</v>
      </c>
      <c r="Y84" s="15" t="b">
        <v>1</v>
      </c>
      <c r="Z84" s="15" t="s">
        <v>389</v>
      </c>
      <c r="AA84" s="36" t="s">
        <v>391</v>
      </c>
      <c r="AB84" s="15" t="s">
        <v>233</v>
      </c>
      <c r="AC84" s="15"/>
      <c r="AD84" s="15" t="str">
        <f>VLOOKUP(J84,[1]All!$I$78:$J$376,2,FALSE)</f>
        <v>Oke</v>
      </c>
      <c r="AE84" s="37">
        <f t="shared" si="0"/>
        <v>7890869.0764119597</v>
      </c>
      <c r="AF84" s="5">
        <f t="shared" si="1"/>
        <v>867995.59840531554</v>
      </c>
      <c r="AG84" s="15"/>
      <c r="AH84" s="15"/>
      <c r="AI84" s="38">
        <f t="shared" si="2"/>
        <v>8758864.6748172753</v>
      </c>
      <c r="AJ84" s="15" t="s">
        <v>233</v>
      </c>
      <c r="AK84" s="15" t="s">
        <v>233</v>
      </c>
      <c r="AL84" s="15" t="s">
        <v>337</v>
      </c>
      <c r="AM84" s="15" t="s">
        <v>337</v>
      </c>
      <c r="AN84" s="15" t="s">
        <v>233</v>
      </c>
      <c r="AO84" s="72" t="s">
        <v>337</v>
      </c>
      <c r="AP84" s="15" t="s">
        <v>2</v>
      </c>
      <c r="AQ84" s="15" t="s">
        <v>1385</v>
      </c>
      <c r="AR84" s="15"/>
    </row>
    <row r="85" spans="1:44" ht="14.25" customHeight="1" x14ac:dyDescent="0.25">
      <c r="A85" s="6" t="e">
        <f t="shared" si="3"/>
        <v>#REF!</v>
      </c>
      <c r="B85" s="21">
        <v>85</v>
      </c>
      <c r="C85" s="22" t="s">
        <v>64</v>
      </c>
      <c r="D85" s="23" t="s">
        <v>65</v>
      </c>
      <c r="E85" s="24" t="s">
        <v>233</v>
      </c>
      <c r="F85" s="24" t="s">
        <v>392</v>
      </c>
      <c r="G85" s="25" t="s">
        <v>80</v>
      </c>
      <c r="H85" s="24" t="s">
        <v>113</v>
      </c>
      <c r="I85" s="27" t="s">
        <v>393</v>
      </c>
      <c r="J85" s="26">
        <v>10053</v>
      </c>
      <c r="K85" s="27"/>
      <c r="L85" s="28">
        <v>38384</v>
      </c>
      <c r="M85" s="28">
        <v>39114</v>
      </c>
      <c r="N85" s="29" t="s">
        <v>348</v>
      </c>
      <c r="O85" s="31" t="s">
        <v>349</v>
      </c>
      <c r="P85" s="35" t="s">
        <v>17</v>
      </c>
      <c r="Q85" s="31" t="s">
        <v>73</v>
      </c>
      <c r="R85" s="32" t="s">
        <v>394</v>
      </c>
      <c r="S85" s="33" t="s">
        <v>395</v>
      </c>
      <c r="T85" s="34">
        <v>39114</v>
      </c>
      <c r="U85" s="15" t="b">
        <v>1</v>
      </c>
      <c r="V85" s="15" t="s">
        <v>233</v>
      </c>
      <c r="W85" s="15" t="b">
        <v>1</v>
      </c>
      <c r="X85" s="15" t="s">
        <v>392</v>
      </c>
      <c r="Y85" s="15" t="b">
        <v>1</v>
      </c>
      <c r="Z85" s="15" t="s">
        <v>393</v>
      </c>
      <c r="AA85" s="36" t="s">
        <v>396</v>
      </c>
      <c r="AB85" s="15" t="s">
        <v>233</v>
      </c>
      <c r="AC85" s="15"/>
      <c r="AD85" s="15" t="s">
        <v>77</v>
      </c>
      <c r="AE85" s="37">
        <f t="shared" si="0"/>
        <v>7890869.0764119597</v>
      </c>
      <c r="AF85" s="5">
        <f t="shared" si="1"/>
        <v>867995.59840531554</v>
      </c>
      <c r="AG85" s="15"/>
      <c r="AH85" s="15"/>
      <c r="AI85" s="38">
        <f t="shared" si="2"/>
        <v>8758864.6748172753</v>
      </c>
      <c r="AJ85" s="15" t="s">
        <v>233</v>
      </c>
      <c r="AK85" s="15" t="s">
        <v>233</v>
      </c>
      <c r="AL85" s="15" t="s">
        <v>392</v>
      </c>
      <c r="AM85" s="15" t="s">
        <v>392</v>
      </c>
      <c r="AN85" s="15" t="s">
        <v>233</v>
      </c>
      <c r="AO85" s="72" t="s">
        <v>392</v>
      </c>
      <c r="AP85" s="15" t="s">
        <v>3</v>
      </c>
      <c r="AQ85" s="15" t="s">
        <v>1391</v>
      </c>
      <c r="AR85" s="15"/>
    </row>
    <row r="86" spans="1:44" ht="14.25" customHeight="1" x14ac:dyDescent="0.25">
      <c r="A86" s="6" t="e">
        <f t="shared" si="3"/>
        <v>#REF!</v>
      </c>
      <c r="B86" s="21">
        <v>86</v>
      </c>
      <c r="C86" s="22" t="s">
        <v>64</v>
      </c>
      <c r="D86" s="23" t="s">
        <v>65</v>
      </c>
      <c r="E86" s="24" t="s">
        <v>78</v>
      </c>
      <c r="F86" s="24" t="s">
        <v>79</v>
      </c>
      <c r="G86" s="25" t="s">
        <v>80</v>
      </c>
      <c r="H86" s="24" t="s">
        <v>87</v>
      </c>
      <c r="I86" s="27" t="s">
        <v>397</v>
      </c>
      <c r="J86" s="26">
        <v>10530</v>
      </c>
      <c r="K86" s="27"/>
      <c r="L86" s="28">
        <v>38453</v>
      </c>
      <c r="M86" s="28">
        <v>39173</v>
      </c>
      <c r="N86" s="29" t="s">
        <v>348</v>
      </c>
      <c r="O86" s="31" t="s">
        <v>349</v>
      </c>
      <c r="P86" s="35" t="s">
        <v>17</v>
      </c>
      <c r="Q86" s="31" t="s">
        <v>73</v>
      </c>
      <c r="R86" s="32" t="s">
        <v>398</v>
      </c>
      <c r="S86" s="33" t="s">
        <v>84</v>
      </c>
      <c r="T86" s="34">
        <v>39173</v>
      </c>
      <c r="U86" s="15" t="b">
        <v>1</v>
      </c>
      <c r="V86" s="15" t="s">
        <v>78</v>
      </c>
      <c r="W86" s="15" t="b">
        <v>1</v>
      </c>
      <c r="X86" s="15" t="s">
        <v>79</v>
      </c>
      <c r="Y86" s="15" t="b">
        <v>1</v>
      </c>
      <c r="Z86" s="15" t="s">
        <v>397</v>
      </c>
      <c r="AA86" s="36" t="s">
        <v>399</v>
      </c>
      <c r="AB86" s="15" t="s">
        <v>78</v>
      </c>
      <c r="AC86" s="15"/>
      <c r="AD86" s="15" t="str">
        <f>VLOOKUP(J86,[1]All!$I$78:$J$376,2,FALSE)</f>
        <v>Oke</v>
      </c>
      <c r="AE86" s="37">
        <f t="shared" si="0"/>
        <v>7890869.0764119597</v>
      </c>
      <c r="AF86" s="5">
        <f t="shared" si="1"/>
        <v>867995.59840531554</v>
      </c>
      <c r="AG86" s="15"/>
      <c r="AH86" s="15"/>
      <c r="AI86" s="38">
        <f t="shared" si="2"/>
        <v>8758864.6748172753</v>
      </c>
      <c r="AJ86" s="15" t="s">
        <v>78</v>
      </c>
      <c r="AK86" s="15" t="s">
        <v>78</v>
      </c>
      <c r="AL86" s="15" t="s">
        <v>79</v>
      </c>
      <c r="AM86" s="15" t="s">
        <v>79</v>
      </c>
      <c r="AN86" s="15" t="s">
        <v>5</v>
      </c>
      <c r="AO86" s="72" t="s">
        <v>79</v>
      </c>
      <c r="AP86" s="15" t="s">
        <v>5</v>
      </c>
      <c r="AQ86" s="15" t="s">
        <v>1394</v>
      </c>
      <c r="AR86" s="15"/>
    </row>
    <row r="87" spans="1:44" ht="14.25" customHeight="1" x14ac:dyDescent="0.25">
      <c r="A87" s="6" t="e">
        <f t="shared" si="3"/>
        <v>#REF!</v>
      </c>
      <c r="B87" s="21">
        <v>87</v>
      </c>
      <c r="C87" s="22" t="s">
        <v>64</v>
      </c>
      <c r="D87" s="23" t="s">
        <v>65</v>
      </c>
      <c r="E87" s="24" t="s">
        <v>233</v>
      </c>
      <c r="F87" s="24" t="s">
        <v>400</v>
      </c>
      <c r="G87" s="25" t="s">
        <v>80</v>
      </c>
      <c r="H87" s="24" t="s">
        <v>81</v>
      </c>
      <c r="I87" s="27" t="s">
        <v>401</v>
      </c>
      <c r="J87" s="26">
        <v>10646</v>
      </c>
      <c r="K87" s="27"/>
      <c r="L87" s="28">
        <v>38473</v>
      </c>
      <c r="M87" s="28">
        <v>38838</v>
      </c>
      <c r="N87" s="29" t="s">
        <v>348</v>
      </c>
      <c r="O87" s="31" t="s">
        <v>349</v>
      </c>
      <c r="P87" s="35" t="s">
        <v>17</v>
      </c>
      <c r="Q87" s="31" t="s">
        <v>73</v>
      </c>
      <c r="R87" s="32" t="s">
        <v>402</v>
      </c>
      <c r="S87" s="33" t="s">
        <v>237</v>
      </c>
      <c r="T87" s="34">
        <v>38838</v>
      </c>
      <c r="U87" s="15" t="b">
        <v>1</v>
      </c>
      <c r="V87" s="15" t="s">
        <v>233</v>
      </c>
      <c r="W87" s="15" t="b">
        <v>1</v>
      </c>
      <c r="X87" s="15" t="s">
        <v>400</v>
      </c>
      <c r="Y87" s="15" t="b">
        <v>1</v>
      </c>
      <c r="Z87" s="15" t="s">
        <v>401</v>
      </c>
      <c r="AA87" s="36" t="s">
        <v>403</v>
      </c>
      <c r="AB87" s="15" t="s">
        <v>233</v>
      </c>
      <c r="AC87" s="15"/>
      <c r="AD87" s="15" t="s">
        <v>77</v>
      </c>
      <c r="AE87" s="37">
        <f t="shared" si="0"/>
        <v>7890869.0764119597</v>
      </c>
      <c r="AF87" s="5">
        <f t="shared" si="1"/>
        <v>867995.59840531554</v>
      </c>
      <c r="AG87" s="15"/>
      <c r="AH87" s="15"/>
      <c r="AI87" s="38">
        <f t="shared" si="2"/>
        <v>8758864.6748172753</v>
      </c>
      <c r="AJ87" s="15" t="s">
        <v>233</v>
      </c>
      <c r="AK87" s="15" t="s">
        <v>233</v>
      </c>
      <c r="AL87" s="15" t="s">
        <v>400</v>
      </c>
      <c r="AM87" s="15" t="s">
        <v>400</v>
      </c>
      <c r="AN87" s="15" t="s">
        <v>233</v>
      </c>
      <c r="AO87" s="72" t="s">
        <v>400</v>
      </c>
      <c r="AP87" s="15" t="s">
        <v>2</v>
      </c>
      <c r="AQ87" s="15" t="s">
        <v>1369</v>
      </c>
      <c r="AR87" s="15"/>
    </row>
    <row r="88" spans="1:44" ht="14.25" customHeight="1" x14ac:dyDescent="0.25">
      <c r="A88" s="6" t="e">
        <f t="shared" si="3"/>
        <v>#REF!</v>
      </c>
      <c r="B88" s="21">
        <v>88</v>
      </c>
      <c r="C88" s="22" t="s">
        <v>64</v>
      </c>
      <c r="D88" s="23" t="s">
        <v>65</v>
      </c>
      <c r="E88" s="24" t="s">
        <v>331</v>
      </c>
      <c r="F88" s="24" t="s">
        <v>371</v>
      </c>
      <c r="G88" s="25" t="s">
        <v>80</v>
      </c>
      <c r="H88" s="24" t="s">
        <v>113</v>
      </c>
      <c r="I88" s="27" t="s">
        <v>404</v>
      </c>
      <c r="J88" s="26">
        <v>10668</v>
      </c>
      <c r="K88" s="27"/>
      <c r="L88" s="28">
        <v>38474</v>
      </c>
      <c r="M88" s="28">
        <v>38838</v>
      </c>
      <c r="N88" s="29" t="s">
        <v>348</v>
      </c>
      <c r="O88" s="31" t="s">
        <v>349</v>
      </c>
      <c r="P88" s="35" t="s">
        <v>17</v>
      </c>
      <c r="Q88" s="31" t="s">
        <v>73</v>
      </c>
      <c r="R88" s="32" t="s">
        <v>405</v>
      </c>
      <c r="S88" s="33" t="s">
        <v>374</v>
      </c>
      <c r="T88" s="34">
        <v>38838</v>
      </c>
      <c r="U88" s="15" t="b">
        <v>1</v>
      </c>
      <c r="V88" s="15" t="s">
        <v>331</v>
      </c>
      <c r="W88" s="15" t="b">
        <v>1</v>
      </c>
      <c r="X88" s="15" t="s">
        <v>371</v>
      </c>
      <c r="Y88" s="15" t="b">
        <v>1</v>
      </c>
      <c r="Z88" s="15" t="s">
        <v>404</v>
      </c>
      <c r="AA88" s="36" t="s">
        <v>406</v>
      </c>
      <c r="AB88" s="15" t="s">
        <v>331</v>
      </c>
      <c r="AC88" s="15"/>
      <c r="AD88" s="15" t="str">
        <f>VLOOKUP(J88,[1]All!$I$78:$J$376,2,FALSE)</f>
        <v>Oke</v>
      </c>
      <c r="AE88" s="37">
        <f t="shared" si="0"/>
        <v>7890869.0764119597</v>
      </c>
      <c r="AF88" s="5">
        <f t="shared" si="1"/>
        <v>867995.59840531554</v>
      </c>
      <c r="AG88" s="15"/>
      <c r="AH88" s="15"/>
      <c r="AI88" s="38">
        <f t="shared" si="2"/>
        <v>8758864.6748172753</v>
      </c>
      <c r="AJ88" s="15" t="s">
        <v>331</v>
      </c>
      <c r="AK88" s="15" t="s">
        <v>331</v>
      </c>
      <c r="AL88" s="15" t="s">
        <v>371</v>
      </c>
      <c r="AM88" s="15" t="s">
        <v>371</v>
      </c>
      <c r="AN88" s="15" t="s">
        <v>13</v>
      </c>
      <c r="AO88" s="72" t="s">
        <v>371</v>
      </c>
      <c r="AP88" s="15" t="s">
        <v>13</v>
      </c>
      <c r="AQ88" s="15" t="s">
        <v>1391</v>
      </c>
      <c r="AR88" s="15"/>
    </row>
    <row r="89" spans="1:44" ht="14.25" customHeight="1" x14ac:dyDescent="0.25">
      <c r="A89" s="6" t="e">
        <f t="shared" si="3"/>
        <v>#REF!</v>
      </c>
      <c r="B89" s="21">
        <v>89</v>
      </c>
      <c r="C89" s="22" t="s">
        <v>64</v>
      </c>
      <c r="D89" s="23" t="s">
        <v>65</v>
      </c>
      <c r="E89" s="24" t="s">
        <v>14</v>
      </c>
      <c r="F89" s="24" t="s">
        <v>269</v>
      </c>
      <c r="G89" s="25" t="s">
        <v>80</v>
      </c>
      <c r="H89" s="24" t="s">
        <v>202</v>
      </c>
      <c r="I89" s="27" t="s">
        <v>407</v>
      </c>
      <c r="J89" s="26">
        <v>10695</v>
      </c>
      <c r="K89" s="27"/>
      <c r="L89" s="28">
        <v>38473</v>
      </c>
      <c r="M89" s="28">
        <v>38838</v>
      </c>
      <c r="N89" s="29" t="s">
        <v>348</v>
      </c>
      <c r="O89" s="31" t="s">
        <v>349</v>
      </c>
      <c r="P89" s="35" t="s">
        <v>17</v>
      </c>
      <c r="Q89" s="31" t="s">
        <v>73</v>
      </c>
      <c r="R89" s="32" t="s">
        <v>408</v>
      </c>
      <c r="S89" s="33" t="s">
        <v>264</v>
      </c>
      <c r="T89" s="34">
        <v>38838</v>
      </c>
      <c r="U89" s="15" t="b">
        <v>1</v>
      </c>
      <c r="V89" s="15" t="s">
        <v>14</v>
      </c>
      <c r="W89" s="15" t="b">
        <v>1</v>
      </c>
      <c r="X89" s="15" t="s">
        <v>269</v>
      </c>
      <c r="Y89" s="15" t="b">
        <v>1</v>
      </c>
      <c r="Z89" s="15" t="s">
        <v>407</v>
      </c>
      <c r="AA89" s="36" t="s">
        <v>409</v>
      </c>
      <c r="AB89" s="15" t="s">
        <v>14</v>
      </c>
      <c r="AC89" s="15"/>
      <c r="AD89" s="15" t="s">
        <v>77</v>
      </c>
      <c r="AE89" s="37">
        <f t="shared" si="0"/>
        <v>7890869.0764119597</v>
      </c>
      <c r="AF89" s="5">
        <f t="shared" si="1"/>
        <v>867995.59840531554</v>
      </c>
      <c r="AG89" s="15"/>
      <c r="AH89" s="15"/>
      <c r="AI89" s="38">
        <f t="shared" si="2"/>
        <v>8758864.6748172753</v>
      </c>
      <c r="AJ89" s="15" t="s">
        <v>14</v>
      </c>
      <c r="AK89" s="15" t="s">
        <v>14</v>
      </c>
      <c r="AL89" s="15" t="s">
        <v>269</v>
      </c>
      <c r="AM89" s="15" t="s">
        <v>252</v>
      </c>
      <c r="AN89" s="15" t="s">
        <v>14</v>
      </c>
      <c r="AO89" s="72" t="s">
        <v>269</v>
      </c>
      <c r="AP89" s="15" t="s">
        <v>14</v>
      </c>
      <c r="AQ89" s="15" t="s">
        <v>1397</v>
      </c>
      <c r="AR89" s="15"/>
    </row>
    <row r="90" spans="1:44" ht="14.25" customHeight="1" x14ac:dyDescent="0.25">
      <c r="A90" s="6" t="e">
        <f t="shared" si="3"/>
        <v>#REF!</v>
      </c>
      <c r="B90" s="21">
        <v>90</v>
      </c>
      <c r="C90" s="22" t="s">
        <v>64</v>
      </c>
      <c r="D90" s="23" t="s">
        <v>65</v>
      </c>
      <c r="E90" s="24" t="s">
        <v>220</v>
      </c>
      <c r="F90" s="24" t="s">
        <v>221</v>
      </c>
      <c r="G90" s="25" t="s">
        <v>80</v>
      </c>
      <c r="H90" s="24" t="s">
        <v>209</v>
      </c>
      <c r="I90" s="27" t="s">
        <v>410</v>
      </c>
      <c r="J90" s="26">
        <v>10702</v>
      </c>
      <c r="K90" s="27"/>
      <c r="L90" s="28">
        <v>38473</v>
      </c>
      <c r="M90" s="28">
        <v>38838</v>
      </c>
      <c r="N90" s="29" t="s">
        <v>348</v>
      </c>
      <c r="O90" s="31" t="s">
        <v>349</v>
      </c>
      <c r="P90" s="35" t="s">
        <v>17</v>
      </c>
      <c r="Q90" s="31" t="s">
        <v>73</v>
      </c>
      <c r="R90" s="32" t="s">
        <v>411</v>
      </c>
      <c r="S90" s="33" t="s">
        <v>224</v>
      </c>
      <c r="T90" s="34">
        <v>38838</v>
      </c>
      <c r="U90" s="15" t="b">
        <v>1</v>
      </c>
      <c r="V90" s="15" t="s">
        <v>220</v>
      </c>
      <c r="W90" s="15" t="b">
        <v>1</v>
      </c>
      <c r="X90" s="15" t="s">
        <v>221</v>
      </c>
      <c r="Y90" s="15" t="b">
        <v>1</v>
      </c>
      <c r="Z90" s="15" t="s">
        <v>410</v>
      </c>
      <c r="AA90" s="36" t="s">
        <v>412</v>
      </c>
      <c r="AB90" s="15" t="s">
        <v>220</v>
      </c>
      <c r="AC90" s="15"/>
      <c r="AD90" s="15" t="str">
        <f>VLOOKUP(J90,[1]All!$I$78:$J$376,2,FALSE)</f>
        <v>Oke</v>
      </c>
      <c r="AE90" s="37">
        <f t="shared" si="0"/>
        <v>7890869.0764119597</v>
      </c>
      <c r="AF90" s="5">
        <f t="shared" si="1"/>
        <v>867995.59840531554</v>
      </c>
      <c r="AG90" s="15"/>
      <c r="AH90" s="15"/>
      <c r="AI90" s="38">
        <f t="shared" si="2"/>
        <v>8758864.6748172753</v>
      </c>
      <c r="AJ90" s="15" t="s">
        <v>220</v>
      </c>
      <c r="AK90" s="15" t="s">
        <v>220</v>
      </c>
      <c r="AL90" s="15" t="s">
        <v>221</v>
      </c>
      <c r="AM90" s="15" t="s">
        <v>221</v>
      </c>
      <c r="AN90" s="15" t="s">
        <v>4</v>
      </c>
      <c r="AO90" s="72" t="s">
        <v>221</v>
      </c>
      <c r="AP90" s="15" t="s">
        <v>4</v>
      </c>
      <c r="AQ90" s="15" t="s">
        <v>1390</v>
      </c>
      <c r="AR90" s="15"/>
    </row>
    <row r="91" spans="1:44" ht="14.25" customHeight="1" x14ac:dyDescent="0.25">
      <c r="A91" s="6" t="e">
        <f t="shared" si="3"/>
        <v>#REF!</v>
      </c>
      <c r="B91" s="21">
        <v>91</v>
      </c>
      <c r="C91" s="22" t="s">
        <v>64</v>
      </c>
      <c r="D91" s="23" t="s">
        <v>65</v>
      </c>
      <c r="E91" s="24" t="s">
        <v>233</v>
      </c>
      <c r="F91" s="24" t="s">
        <v>392</v>
      </c>
      <c r="G91" s="25" t="s">
        <v>80</v>
      </c>
      <c r="H91" s="24" t="s">
        <v>413</v>
      </c>
      <c r="I91" s="27" t="s">
        <v>414</v>
      </c>
      <c r="J91" s="26">
        <v>10705</v>
      </c>
      <c r="K91" s="27"/>
      <c r="L91" s="28">
        <v>38473</v>
      </c>
      <c r="M91" s="28">
        <v>38838</v>
      </c>
      <c r="N91" s="29" t="s">
        <v>348</v>
      </c>
      <c r="O91" s="31" t="s">
        <v>349</v>
      </c>
      <c r="P91" s="35" t="s">
        <v>17</v>
      </c>
      <c r="Q91" s="31" t="s">
        <v>73</v>
      </c>
      <c r="R91" s="32" t="s">
        <v>415</v>
      </c>
      <c r="S91" s="33" t="s">
        <v>395</v>
      </c>
      <c r="T91" s="34">
        <v>38838</v>
      </c>
      <c r="U91" s="15" t="b">
        <v>1</v>
      </c>
      <c r="V91" s="15" t="s">
        <v>233</v>
      </c>
      <c r="W91" s="15" t="b">
        <v>1</v>
      </c>
      <c r="X91" s="15" t="s">
        <v>392</v>
      </c>
      <c r="Y91" s="15" t="b">
        <v>1</v>
      </c>
      <c r="Z91" s="15" t="s">
        <v>414</v>
      </c>
      <c r="AA91" s="36" t="s">
        <v>416</v>
      </c>
      <c r="AB91" s="15" t="s">
        <v>233</v>
      </c>
      <c r="AC91" s="15"/>
      <c r="AD91" s="15" t="s">
        <v>77</v>
      </c>
      <c r="AE91" s="37">
        <f t="shared" si="0"/>
        <v>7890869.0764119597</v>
      </c>
      <c r="AF91" s="5">
        <f t="shared" si="1"/>
        <v>867995.59840531554</v>
      </c>
      <c r="AG91" s="15"/>
      <c r="AH91" s="15"/>
      <c r="AI91" s="38">
        <f t="shared" si="2"/>
        <v>8758864.6748172753</v>
      </c>
      <c r="AJ91" s="15" t="s">
        <v>233</v>
      </c>
      <c r="AK91" s="15" t="s">
        <v>233</v>
      </c>
      <c r="AL91" s="15" t="s">
        <v>392</v>
      </c>
      <c r="AM91" s="15" t="s">
        <v>392</v>
      </c>
      <c r="AN91" s="15" t="s">
        <v>233</v>
      </c>
      <c r="AO91" s="72" t="s">
        <v>392</v>
      </c>
      <c r="AP91" s="15" t="s">
        <v>3</v>
      </c>
      <c r="AQ91" s="15" t="s">
        <v>1398</v>
      </c>
      <c r="AR91" s="15"/>
    </row>
    <row r="92" spans="1:44" ht="14.25" customHeight="1" x14ac:dyDescent="0.25">
      <c r="A92" s="6" t="e">
        <f t="shared" si="3"/>
        <v>#REF!</v>
      </c>
      <c r="B92" s="21">
        <v>92</v>
      </c>
      <c r="C92" s="22" t="s">
        <v>64</v>
      </c>
      <c r="D92" s="23" t="s">
        <v>65</v>
      </c>
      <c r="E92" s="24" t="s">
        <v>253</v>
      </c>
      <c r="F92" s="24" t="s">
        <v>417</v>
      </c>
      <c r="G92" s="25" t="s">
        <v>80</v>
      </c>
      <c r="H92" s="24" t="s">
        <v>105</v>
      </c>
      <c r="I92" s="27" t="s">
        <v>418</v>
      </c>
      <c r="J92" s="26">
        <v>10707</v>
      </c>
      <c r="K92" s="27"/>
      <c r="L92" s="28">
        <v>38473</v>
      </c>
      <c r="M92" s="28">
        <v>38838</v>
      </c>
      <c r="N92" s="29" t="s">
        <v>348</v>
      </c>
      <c r="O92" s="31" t="s">
        <v>349</v>
      </c>
      <c r="P92" s="35" t="s">
        <v>17</v>
      </c>
      <c r="Q92" s="31" t="s">
        <v>73</v>
      </c>
      <c r="R92" s="32" t="s">
        <v>419</v>
      </c>
      <c r="S92" s="33" t="s">
        <v>420</v>
      </c>
      <c r="T92" s="34">
        <v>38838</v>
      </c>
      <c r="U92" s="15" t="b">
        <v>1</v>
      </c>
      <c r="V92" s="15" t="s">
        <v>253</v>
      </c>
      <c r="W92" s="15" t="b">
        <v>1</v>
      </c>
      <c r="X92" s="15" t="s">
        <v>417</v>
      </c>
      <c r="Y92" s="15" t="b">
        <v>1</v>
      </c>
      <c r="Z92" s="15" t="s">
        <v>418</v>
      </c>
      <c r="AA92" s="36" t="s">
        <v>421</v>
      </c>
      <c r="AB92" s="15" t="s">
        <v>253</v>
      </c>
      <c r="AC92" s="15"/>
      <c r="AD92" s="15" t="str">
        <f>VLOOKUP(J92,[1]All!$I$78:$J$376,2,FALSE)</f>
        <v>Oke</v>
      </c>
      <c r="AE92" s="37">
        <f t="shared" si="0"/>
        <v>7890869.0764119597</v>
      </c>
      <c r="AF92" s="5">
        <f t="shared" si="1"/>
        <v>867995.59840531554</v>
      </c>
      <c r="AG92" s="15"/>
      <c r="AH92" s="15"/>
      <c r="AI92" s="38">
        <f t="shared" si="2"/>
        <v>8758864.6748172753</v>
      </c>
      <c r="AJ92" s="15" t="s">
        <v>253</v>
      </c>
      <c r="AK92" s="15" t="s">
        <v>253</v>
      </c>
      <c r="AL92" s="15" t="s">
        <v>417</v>
      </c>
      <c r="AM92" s="15" t="s">
        <v>417</v>
      </c>
      <c r="AN92" s="15" t="s">
        <v>9</v>
      </c>
      <c r="AO92" s="72" t="s">
        <v>422</v>
      </c>
      <c r="AP92" s="15" t="s">
        <v>9</v>
      </c>
      <c r="AQ92" s="15" t="s">
        <v>1399</v>
      </c>
      <c r="AR92" s="15"/>
    </row>
    <row r="93" spans="1:44" ht="14.25" customHeight="1" x14ac:dyDescent="0.25">
      <c r="A93" s="6" t="e">
        <f t="shared" si="3"/>
        <v>#REF!</v>
      </c>
      <c r="B93" s="21">
        <v>93</v>
      </c>
      <c r="C93" s="22" t="s">
        <v>64</v>
      </c>
      <c r="D93" s="23" t="s">
        <v>65</v>
      </c>
      <c r="E93" s="24" t="s">
        <v>253</v>
      </c>
      <c r="F93" s="24" t="s">
        <v>423</v>
      </c>
      <c r="G93" s="25" t="s">
        <v>80</v>
      </c>
      <c r="H93" s="24" t="s">
        <v>87</v>
      </c>
      <c r="I93" s="27" t="s">
        <v>424</v>
      </c>
      <c r="J93" s="26">
        <v>10727</v>
      </c>
      <c r="K93" s="27"/>
      <c r="L93" s="28">
        <v>38473</v>
      </c>
      <c r="M93" s="28">
        <v>38838</v>
      </c>
      <c r="N93" s="29" t="s">
        <v>348</v>
      </c>
      <c r="O93" s="31" t="s">
        <v>349</v>
      </c>
      <c r="P93" s="35" t="s">
        <v>17</v>
      </c>
      <c r="Q93" s="31" t="s">
        <v>73</v>
      </c>
      <c r="R93" s="32" t="s">
        <v>425</v>
      </c>
      <c r="S93" s="33" t="s">
        <v>426</v>
      </c>
      <c r="T93" s="34">
        <v>38838</v>
      </c>
      <c r="U93" s="15" t="b">
        <v>1</v>
      </c>
      <c r="V93" s="15" t="s">
        <v>253</v>
      </c>
      <c r="W93" s="15" t="b">
        <v>1</v>
      </c>
      <c r="X93" s="15" t="s">
        <v>423</v>
      </c>
      <c r="Y93" s="15" t="b">
        <v>1</v>
      </c>
      <c r="Z93" s="15" t="s">
        <v>424</v>
      </c>
      <c r="AA93" s="36" t="s">
        <v>427</v>
      </c>
      <c r="AB93" s="15" t="s">
        <v>253</v>
      </c>
      <c r="AC93" s="15"/>
      <c r="AD93" s="15" t="s">
        <v>77</v>
      </c>
      <c r="AE93" s="37">
        <f t="shared" si="0"/>
        <v>7890869.0764119597</v>
      </c>
      <c r="AF93" s="5">
        <f t="shared" si="1"/>
        <v>867995.59840531554</v>
      </c>
      <c r="AG93" s="15"/>
      <c r="AH93" s="15"/>
      <c r="AI93" s="38">
        <f t="shared" si="2"/>
        <v>8758864.6748172753</v>
      </c>
      <c r="AJ93" s="15" t="s">
        <v>253</v>
      </c>
      <c r="AK93" s="15" t="s">
        <v>253</v>
      </c>
      <c r="AL93" s="15" t="s">
        <v>423</v>
      </c>
      <c r="AM93" s="15" t="s">
        <v>423</v>
      </c>
      <c r="AN93" s="15" t="s">
        <v>9</v>
      </c>
      <c r="AO93" s="72" t="s">
        <v>423</v>
      </c>
      <c r="AP93" s="15" t="s">
        <v>10</v>
      </c>
      <c r="AQ93" s="15" t="s">
        <v>1394</v>
      </c>
      <c r="AR93" s="15"/>
    </row>
    <row r="94" spans="1:44" ht="14.25" customHeight="1" x14ac:dyDescent="0.25">
      <c r="A94" s="6" t="e">
        <f t="shared" si="3"/>
        <v>#REF!</v>
      </c>
      <c r="B94" s="21">
        <v>94</v>
      </c>
      <c r="C94" s="22" t="s">
        <v>64</v>
      </c>
      <c r="D94" s="23" t="s">
        <v>65</v>
      </c>
      <c r="E94" s="24" t="s">
        <v>428</v>
      </c>
      <c r="F94" s="24" t="s">
        <v>67</v>
      </c>
      <c r="G94" s="25" t="s">
        <v>68</v>
      </c>
      <c r="H94" s="24" t="s">
        <v>429</v>
      </c>
      <c r="I94" s="27" t="s">
        <v>430</v>
      </c>
      <c r="J94" s="26">
        <v>10736</v>
      </c>
      <c r="K94" s="27"/>
      <c r="L94" s="28">
        <v>38504</v>
      </c>
      <c r="M94" s="28">
        <v>38869</v>
      </c>
      <c r="N94" s="29" t="s">
        <v>348</v>
      </c>
      <c r="O94" s="31" t="s">
        <v>349</v>
      </c>
      <c r="P94" s="35" t="s">
        <v>17</v>
      </c>
      <c r="Q94" s="31" t="s">
        <v>73</v>
      </c>
      <c r="R94" s="32" t="s">
        <v>431</v>
      </c>
      <c r="S94" s="33" t="s">
        <v>75</v>
      </c>
      <c r="T94" s="34">
        <v>38869</v>
      </c>
      <c r="U94" s="15" t="b">
        <v>1</v>
      </c>
      <c r="V94" s="15" t="s">
        <v>428</v>
      </c>
      <c r="W94" s="15" t="b">
        <v>1</v>
      </c>
      <c r="X94" s="15" t="s">
        <v>67</v>
      </c>
      <c r="Y94" s="15" t="b">
        <v>1</v>
      </c>
      <c r="Z94" s="15" t="s">
        <v>430</v>
      </c>
      <c r="AA94" s="36" t="s">
        <v>432</v>
      </c>
      <c r="AB94" s="15" t="s">
        <v>428</v>
      </c>
      <c r="AC94" s="15"/>
      <c r="AD94" s="15" t="str">
        <f>VLOOKUP(J94,[1]All!$I$78:$J$376,2,FALSE)</f>
        <v>Oke</v>
      </c>
      <c r="AE94" s="37">
        <f t="shared" si="0"/>
        <v>7890869.0764119597</v>
      </c>
      <c r="AF94" s="5">
        <f t="shared" si="1"/>
        <v>867995.59840531554</v>
      </c>
      <c r="AG94" s="15"/>
      <c r="AH94" s="15"/>
      <c r="AI94" s="38">
        <f t="shared" si="2"/>
        <v>8758864.6748172753</v>
      </c>
      <c r="AJ94" s="15" t="s">
        <v>428</v>
      </c>
      <c r="AK94" s="15" t="s">
        <v>428</v>
      </c>
      <c r="AL94" s="15" t="s">
        <v>67</v>
      </c>
      <c r="AM94" s="15" t="s">
        <v>67</v>
      </c>
      <c r="AN94" s="15" t="s">
        <v>22</v>
      </c>
      <c r="AO94" s="72" t="s">
        <v>67</v>
      </c>
      <c r="AP94" s="15" t="s">
        <v>22</v>
      </c>
      <c r="AQ94" s="15" t="s">
        <v>1400</v>
      </c>
      <c r="AR94" s="15" t="s">
        <v>1492</v>
      </c>
    </row>
    <row r="95" spans="1:44" ht="14.25" customHeight="1" x14ac:dyDescent="0.25">
      <c r="A95" s="6" t="e">
        <f t="shared" si="3"/>
        <v>#REF!</v>
      </c>
      <c r="B95" s="21">
        <v>95</v>
      </c>
      <c r="C95" s="22" t="s">
        <v>64</v>
      </c>
      <c r="D95" s="23" t="s">
        <v>65</v>
      </c>
      <c r="E95" s="24" t="s">
        <v>14</v>
      </c>
      <c r="F95" s="24" t="s">
        <v>269</v>
      </c>
      <c r="G95" s="25" t="s">
        <v>80</v>
      </c>
      <c r="H95" s="24" t="s">
        <v>113</v>
      </c>
      <c r="I95" s="27" t="s">
        <v>433</v>
      </c>
      <c r="J95" s="26">
        <v>10737</v>
      </c>
      <c r="K95" s="27"/>
      <c r="L95" s="28">
        <v>38504</v>
      </c>
      <c r="M95" s="28">
        <v>38869</v>
      </c>
      <c r="N95" s="29" t="s">
        <v>348</v>
      </c>
      <c r="O95" s="31" t="s">
        <v>349</v>
      </c>
      <c r="P95" s="35" t="s">
        <v>17</v>
      </c>
      <c r="Q95" s="31" t="s">
        <v>73</v>
      </c>
      <c r="R95" s="32" t="s">
        <v>434</v>
      </c>
      <c r="S95" s="33" t="s">
        <v>264</v>
      </c>
      <c r="T95" s="34">
        <v>38869</v>
      </c>
      <c r="U95" s="15" t="b">
        <v>1</v>
      </c>
      <c r="V95" s="15" t="s">
        <v>14</v>
      </c>
      <c r="W95" s="15" t="b">
        <v>1</v>
      </c>
      <c r="X95" s="15" t="s">
        <v>269</v>
      </c>
      <c r="Y95" s="15" t="b">
        <v>1</v>
      </c>
      <c r="Z95" s="15" t="s">
        <v>433</v>
      </c>
      <c r="AA95" s="36" t="s">
        <v>272</v>
      </c>
      <c r="AB95" s="15" t="s">
        <v>14</v>
      </c>
      <c r="AC95" s="15"/>
      <c r="AD95" s="15" t="s">
        <v>77</v>
      </c>
      <c r="AE95" s="37">
        <f t="shared" si="0"/>
        <v>7890869.0764119597</v>
      </c>
      <c r="AF95" s="5">
        <f t="shared" si="1"/>
        <v>867995.59840531554</v>
      </c>
      <c r="AG95" s="15"/>
      <c r="AH95" s="15"/>
      <c r="AI95" s="38">
        <f t="shared" si="2"/>
        <v>8758864.6748172753</v>
      </c>
      <c r="AJ95" s="15" t="s">
        <v>14</v>
      </c>
      <c r="AK95" s="15" t="s">
        <v>14</v>
      </c>
      <c r="AL95" s="15" t="s">
        <v>269</v>
      </c>
      <c r="AM95" s="15" t="s">
        <v>269</v>
      </c>
      <c r="AN95" s="15" t="s">
        <v>14</v>
      </c>
      <c r="AO95" s="72" t="s">
        <v>269</v>
      </c>
      <c r="AP95" s="15" t="s">
        <v>14</v>
      </c>
      <c r="AQ95" s="15" t="s">
        <v>1372</v>
      </c>
      <c r="AR95" s="15"/>
    </row>
    <row r="96" spans="1:44" ht="14.25" customHeight="1" x14ac:dyDescent="0.25">
      <c r="A96" s="6" t="e">
        <f t="shared" si="3"/>
        <v>#REF!</v>
      </c>
      <c r="B96" s="21">
        <v>96</v>
      </c>
      <c r="C96" s="22" t="s">
        <v>64</v>
      </c>
      <c r="D96" s="23" t="s">
        <v>65</v>
      </c>
      <c r="E96" s="24" t="s">
        <v>220</v>
      </c>
      <c r="F96" s="24" t="s">
        <v>291</v>
      </c>
      <c r="G96" s="25" t="s">
        <v>68</v>
      </c>
      <c r="H96" s="24" t="s">
        <v>113</v>
      </c>
      <c r="I96" s="27" t="s">
        <v>435</v>
      </c>
      <c r="J96" s="26">
        <v>10738</v>
      </c>
      <c r="K96" s="27"/>
      <c r="L96" s="28">
        <v>38504</v>
      </c>
      <c r="M96" s="28">
        <v>38869</v>
      </c>
      <c r="N96" s="29" t="s">
        <v>348</v>
      </c>
      <c r="O96" s="31" t="s">
        <v>349</v>
      </c>
      <c r="P96" s="35" t="s">
        <v>17</v>
      </c>
      <c r="Q96" s="31" t="s">
        <v>73</v>
      </c>
      <c r="R96" s="32" t="s">
        <v>436</v>
      </c>
      <c r="S96" s="33" t="s">
        <v>311</v>
      </c>
      <c r="T96" s="34">
        <v>38869</v>
      </c>
      <c r="U96" s="15" t="b">
        <v>1</v>
      </c>
      <c r="V96" s="15" t="s">
        <v>220</v>
      </c>
      <c r="W96" s="15" t="b">
        <v>1</v>
      </c>
      <c r="X96" s="15" t="s">
        <v>291</v>
      </c>
      <c r="Y96" s="15" t="b">
        <v>1</v>
      </c>
      <c r="Z96" s="15" t="s">
        <v>435</v>
      </c>
      <c r="AA96" s="36" t="s">
        <v>437</v>
      </c>
      <c r="AB96" s="15" t="s">
        <v>220</v>
      </c>
      <c r="AC96" s="15"/>
      <c r="AD96" s="15" t="str">
        <f>VLOOKUP(J96,[1]All!$I$78:$J$376,2,FALSE)</f>
        <v>Oke</v>
      </c>
      <c r="AE96" s="37">
        <f t="shared" si="0"/>
        <v>7890869.0764119597</v>
      </c>
      <c r="AF96" s="5">
        <f t="shared" si="1"/>
        <v>867995.59840531554</v>
      </c>
      <c r="AG96" s="15"/>
      <c r="AH96" s="15"/>
      <c r="AI96" s="38">
        <f t="shared" si="2"/>
        <v>8758864.6748172753</v>
      </c>
      <c r="AJ96" s="15" t="s">
        <v>220</v>
      </c>
      <c r="AK96" s="15" t="s">
        <v>220</v>
      </c>
      <c r="AL96" s="15" t="s">
        <v>291</v>
      </c>
      <c r="AM96" s="15" t="s">
        <v>291</v>
      </c>
      <c r="AN96" s="15" t="s">
        <v>21</v>
      </c>
      <c r="AO96" s="72" t="s">
        <v>291</v>
      </c>
      <c r="AP96" s="15" t="s">
        <v>21</v>
      </c>
      <c r="AQ96" s="15" t="s">
        <v>1391</v>
      </c>
      <c r="AR96" s="15" t="s">
        <v>1492</v>
      </c>
    </row>
    <row r="97" spans="1:44" ht="14.25" customHeight="1" x14ac:dyDescent="0.25">
      <c r="A97" s="6" t="e">
        <f t="shared" si="3"/>
        <v>#REF!</v>
      </c>
      <c r="B97" s="21">
        <v>97</v>
      </c>
      <c r="C97" s="22" t="s">
        <v>64</v>
      </c>
      <c r="D97" s="23" t="s">
        <v>65</v>
      </c>
      <c r="E97" s="24" t="s">
        <v>220</v>
      </c>
      <c r="F97" s="24" t="s">
        <v>438</v>
      </c>
      <c r="G97" s="25" t="s">
        <v>80</v>
      </c>
      <c r="H97" s="24" t="s">
        <v>113</v>
      </c>
      <c r="I97" s="27" t="s">
        <v>439</v>
      </c>
      <c r="J97" s="26">
        <v>10739</v>
      </c>
      <c r="K97" s="27"/>
      <c r="L97" s="28">
        <v>38504</v>
      </c>
      <c r="M97" s="28">
        <v>39052</v>
      </c>
      <c r="N97" s="29" t="s">
        <v>348</v>
      </c>
      <c r="O97" s="31" t="s">
        <v>349</v>
      </c>
      <c r="P97" s="35" t="s">
        <v>17</v>
      </c>
      <c r="Q97" s="31" t="s">
        <v>73</v>
      </c>
      <c r="R97" s="32" t="s">
        <v>440</v>
      </c>
      <c r="S97" s="33" t="s">
        <v>311</v>
      </c>
      <c r="T97" s="34">
        <v>39052</v>
      </c>
      <c r="U97" s="15" t="b">
        <v>1</v>
      </c>
      <c r="V97" s="15" t="s">
        <v>220</v>
      </c>
      <c r="W97" s="15" t="b">
        <v>1</v>
      </c>
      <c r="X97" s="15" t="s">
        <v>438</v>
      </c>
      <c r="Y97" s="15" t="b">
        <v>1</v>
      </c>
      <c r="Z97" s="15" t="s">
        <v>439</v>
      </c>
      <c r="AA97" s="36" t="s">
        <v>441</v>
      </c>
      <c r="AB97" s="15" t="s">
        <v>220</v>
      </c>
      <c r="AC97" s="15"/>
      <c r="AD97" s="15" t="s">
        <v>77</v>
      </c>
      <c r="AE97" s="37">
        <f t="shared" si="0"/>
        <v>7890869.0764119597</v>
      </c>
      <c r="AF97" s="5">
        <f t="shared" si="1"/>
        <v>867995.59840531554</v>
      </c>
      <c r="AG97" s="15"/>
      <c r="AH97" s="15"/>
      <c r="AI97" s="38">
        <f t="shared" si="2"/>
        <v>8758864.6748172753</v>
      </c>
      <c r="AJ97" s="15" t="s">
        <v>220</v>
      </c>
      <c r="AK97" s="15" t="s">
        <v>220</v>
      </c>
      <c r="AL97" s="15" t="s">
        <v>438</v>
      </c>
      <c r="AM97" s="15" t="s">
        <v>438</v>
      </c>
      <c r="AN97" s="15" t="s">
        <v>21</v>
      </c>
      <c r="AO97" s="72" t="s">
        <v>438</v>
      </c>
      <c r="AP97" s="15" t="s">
        <v>21</v>
      </c>
      <c r="AQ97" s="15" t="s">
        <v>1391</v>
      </c>
      <c r="AR97" s="15"/>
    </row>
    <row r="98" spans="1:44" ht="14.25" customHeight="1" x14ac:dyDescent="0.25">
      <c r="A98" s="6">
        <v>27</v>
      </c>
      <c r="B98" s="21">
        <v>99</v>
      </c>
      <c r="C98" s="22" t="s">
        <v>64</v>
      </c>
      <c r="D98" s="23" t="s">
        <v>65</v>
      </c>
      <c r="E98" s="24" t="s">
        <v>253</v>
      </c>
      <c r="F98" s="24" t="s">
        <v>422</v>
      </c>
      <c r="G98" s="25" t="s">
        <v>80</v>
      </c>
      <c r="H98" s="24" t="s">
        <v>382</v>
      </c>
      <c r="I98" s="27" t="s">
        <v>442</v>
      </c>
      <c r="J98" s="26">
        <v>10741</v>
      </c>
      <c r="K98" s="27"/>
      <c r="L98" s="28">
        <v>38504</v>
      </c>
      <c r="M98" s="28">
        <v>38869</v>
      </c>
      <c r="N98" s="29" t="s">
        <v>348</v>
      </c>
      <c r="O98" s="31" t="s">
        <v>349</v>
      </c>
      <c r="P98" s="35" t="s">
        <v>17</v>
      </c>
      <c r="Q98" s="31" t="s">
        <v>73</v>
      </c>
      <c r="R98" s="32" t="s">
        <v>443</v>
      </c>
      <c r="S98" s="33" t="s">
        <v>15</v>
      </c>
      <c r="T98" s="34">
        <v>38869</v>
      </c>
      <c r="U98" s="15" t="b">
        <v>1</v>
      </c>
      <c r="V98" s="15" t="s">
        <v>253</v>
      </c>
      <c r="W98" s="15" t="b">
        <v>1</v>
      </c>
      <c r="X98" s="15" t="s">
        <v>422</v>
      </c>
      <c r="Y98" s="15" t="b">
        <v>1</v>
      </c>
      <c r="Z98" s="15" t="s">
        <v>442</v>
      </c>
      <c r="AA98" s="36" t="s">
        <v>444</v>
      </c>
      <c r="AB98" s="15" t="s">
        <v>253</v>
      </c>
      <c r="AC98" s="15"/>
      <c r="AD98" s="15" t="s">
        <v>77</v>
      </c>
      <c r="AE98" s="37">
        <f t="shared" ref="AE98:AE161" si="4">(2374923020+228572)/301</f>
        <v>7890869.0764119597</v>
      </c>
      <c r="AF98" s="5">
        <f t="shared" ref="AF98:AF161" si="5">AE98*11%</f>
        <v>867995.59840531554</v>
      </c>
      <c r="AG98" s="15"/>
      <c r="AH98" s="15"/>
      <c r="AI98" s="38">
        <f t="shared" si="2"/>
        <v>8758864.6748172753</v>
      </c>
      <c r="AJ98" s="15" t="s">
        <v>253</v>
      </c>
      <c r="AK98" s="15" t="s">
        <v>253</v>
      </c>
      <c r="AL98" s="15" t="s">
        <v>445</v>
      </c>
      <c r="AM98" s="15" t="s">
        <v>445</v>
      </c>
      <c r="AN98" s="15" t="s">
        <v>9</v>
      </c>
      <c r="AO98" s="72" t="s">
        <v>445</v>
      </c>
      <c r="AP98" s="15" t="s">
        <v>9</v>
      </c>
      <c r="AQ98" s="15" t="s">
        <v>1401</v>
      </c>
      <c r="AR98" s="15"/>
    </row>
    <row r="99" spans="1:44" ht="14.25" customHeight="1" x14ac:dyDescent="0.25">
      <c r="A99" s="6">
        <f t="shared" ref="A99:A162" si="6">A98+1</f>
        <v>28</v>
      </c>
      <c r="B99" s="21">
        <v>100</v>
      </c>
      <c r="C99" s="22" t="s">
        <v>64</v>
      </c>
      <c r="D99" s="23" t="s">
        <v>65</v>
      </c>
      <c r="E99" s="24" t="s">
        <v>220</v>
      </c>
      <c r="F99" s="24" t="s">
        <v>446</v>
      </c>
      <c r="G99" s="25" t="s">
        <v>80</v>
      </c>
      <c r="H99" s="24" t="s">
        <v>113</v>
      </c>
      <c r="I99" s="27" t="s">
        <v>447</v>
      </c>
      <c r="J99" s="26">
        <v>10742</v>
      </c>
      <c r="K99" s="27"/>
      <c r="L99" s="28">
        <v>38504</v>
      </c>
      <c r="M99" s="28">
        <v>38869</v>
      </c>
      <c r="N99" s="29" t="s">
        <v>348</v>
      </c>
      <c r="O99" s="31" t="s">
        <v>349</v>
      </c>
      <c r="P99" s="35" t="s">
        <v>17</v>
      </c>
      <c r="Q99" s="31" t="s">
        <v>73</v>
      </c>
      <c r="R99" s="32" t="s">
        <v>448</v>
      </c>
      <c r="S99" s="33" t="s">
        <v>224</v>
      </c>
      <c r="T99" s="34">
        <v>38869</v>
      </c>
      <c r="U99" s="15" t="b">
        <v>1</v>
      </c>
      <c r="V99" s="15" t="s">
        <v>220</v>
      </c>
      <c r="W99" s="15" t="b">
        <v>1</v>
      </c>
      <c r="X99" s="15" t="s">
        <v>446</v>
      </c>
      <c r="Y99" s="15" t="b">
        <v>1</v>
      </c>
      <c r="Z99" s="15" t="s">
        <v>447</v>
      </c>
      <c r="AA99" s="36" t="s">
        <v>449</v>
      </c>
      <c r="AB99" s="15" t="s">
        <v>220</v>
      </c>
      <c r="AC99" s="15"/>
      <c r="AD99" s="15" t="str">
        <f>VLOOKUP(J99,[1]All!$I$78:$J$376,2,FALSE)</f>
        <v>Oke</v>
      </c>
      <c r="AE99" s="37">
        <f t="shared" si="4"/>
        <v>7890869.0764119597</v>
      </c>
      <c r="AF99" s="5">
        <f t="shared" si="5"/>
        <v>867995.59840531554</v>
      </c>
      <c r="AG99" s="15"/>
      <c r="AH99" s="15"/>
      <c r="AI99" s="38">
        <f t="shared" si="2"/>
        <v>8758864.6748172753</v>
      </c>
      <c r="AJ99" s="15" t="s">
        <v>220</v>
      </c>
      <c r="AK99" s="15" t="s">
        <v>220</v>
      </c>
      <c r="AL99" s="15" t="s">
        <v>446</v>
      </c>
      <c r="AM99" s="15" t="s">
        <v>446</v>
      </c>
      <c r="AN99" s="15" t="s">
        <v>21</v>
      </c>
      <c r="AO99" s="72" t="s">
        <v>446</v>
      </c>
      <c r="AP99" s="15" t="s">
        <v>4</v>
      </c>
      <c r="AQ99" s="15" t="s">
        <v>1391</v>
      </c>
      <c r="AR99" s="15"/>
    </row>
    <row r="100" spans="1:44" ht="14.25" customHeight="1" x14ac:dyDescent="0.25">
      <c r="A100" s="6">
        <f t="shared" si="6"/>
        <v>29</v>
      </c>
      <c r="B100" s="21">
        <v>101</v>
      </c>
      <c r="C100" s="22" t="s">
        <v>64</v>
      </c>
      <c r="D100" s="23" t="s">
        <v>65</v>
      </c>
      <c r="E100" s="24" t="s">
        <v>450</v>
      </c>
      <c r="F100" s="24" t="s">
        <v>67</v>
      </c>
      <c r="G100" s="25" t="s">
        <v>68</v>
      </c>
      <c r="H100" s="24" t="s">
        <v>451</v>
      </c>
      <c r="I100" s="27" t="s">
        <v>452</v>
      </c>
      <c r="J100" s="26">
        <v>10764</v>
      </c>
      <c r="K100" s="27"/>
      <c r="L100" s="28">
        <v>38504</v>
      </c>
      <c r="M100" s="28">
        <v>38869</v>
      </c>
      <c r="N100" s="29" t="s">
        <v>348</v>
      </c>
      <c r="O100" s="31" t="s">
        <v>349</v>
      </c>
      <c r="P100" s="35" t="s">
        <v>17</v>
      </c>
      <c r="Q100" s="31" t="s">
        <v>73</v>
      </c>
      <c r="R100" s="32" t="s">
        <v>453</v>
      </c>
      <c r="S100" s="33" t="s">
        <v>75</v>
      </c>
      <c r="T100" s="34">
        <v>38869</v>
      </c>
      <c r="U100" s="15" t="b">
        <v>1</v>
      </c>
      <c r="V100" s="15" t="s">
        <v>450</v>
      </c>
      <c r="W100" s="15" t="b">
        <v>1</v>
      </c>
      <c r="X100" s="15" t="s">
        <v>67</v>
      </c>
      <c r="Y100" s="15" t="b">
        <v>1</v>
      </c>
      <c r="Z100" s="15" t="s">
        <v>452</v>
      </c>
      <c r="AA100" s="36" t="s">
        <v>454</v>
      </c>
      <c r="AB100" s="15" t="s">
        <v>450</v>
      </c>
      <c r="AC100" s="15"/>
      <c r="AD100" s="15" t="str">
        <f>VLOOKUP(J100,[1]All!$I$78:$J$376,2,FALSE)</f>
        <v>Oke</v>
      </c>
      <c r="AE100" s="37">
        <f t="shared" si="4"/>
        <v>7890869.0764119597</v>
      </c>
      <c r="AF100" s="5">
        <f t="shared" si="5"/>
        <v>867995.59840531554</v>
      </c>
      <c r="AG100" s="15"/>
      <c r="AH100" s="15"/>
      <c r="AI100" s="38">
        <f t="shared" si="2"/>
        <v>8758864.6748172753</v>
      </c>
      <c r="AJ100" s="15" t="s">
        <v>450</v>
      </c>
      <c r="AK100" s="15" t="s">
        <v>450</v>
      </c>
      <c r="AL100" s="15" t="s">
        <v>67</v>
      </c>
      <c r="AM100" s="15" t="s">
        <v>67</v>
      </c>
      <c r="AN100" s="15" t="s">
        <v>22</v>
      </c>
      <c r="AO100" s="72" t="s">
        <v>67</v>
      </c>
      <c r="AP100" s="15" t="s">
        <v>22</v>
      </c>
      <c r="AQ100" s="15" t="s">
        <v>1402</v>
      </c>
      <c r="AR100" s="15" t="s">
        <v>1492</v>
      </c>
    </row>
    <row r="101" spans="1:44" ht="14.25" customHeight="1" x14ac:dyDescent="0.25">
      <c r="A101" s="6">
        <f t="shared" si="6"/>
        <v>30</v>
      </c>
      <c r="B101" s="21">
        <v>102</v>
      </c>
      <c r="C101" s="22" t="s">
        <v>64</v>
      </c>
      <c r="D101" s="23" t="s">
        <v>65</v>
      </c>
      <c r="E101" s="24" t="s">
        <v>220</v>
      </c>
      <c r="F101" s="24" t="s">
        <v>455</v>
      </c>
      <c r="G101" s="25" t="s">
        <v>68</v>
      </c>
      <c r="H101" s="24" t="s">
        <v>113</v>
      </c>
      <c r="I101" s="27" t="s">
        <v>456</v>
      </c>
      <c r="J101" s="26">
        <v>10765</v>
      </c>
      <c r="K101" s="27"/>
      <c r="L101" s="28">
        <v>38504</v>
      </c>
      <c r="M101" s="28">
        <v>38869</v>
      </c>
      <c r="N101" s="29" t="s">
        <v>348</v>
      </c>
      <c r="O101" s="31" t="s">
        <v>349</v>
      </c>
      <c r="P101" s="35" t="s">
        <v>17</v>
      </c>
      <c r="Q101" s="31" t="s">
        <v>73</v>
      </c>
      <c r="R101" s="32" t="s">
        <v>457</v>
      </c>
      <c r="S101" s="33" t="s">
        <v>311</v>
      </c>
      <c r="T101" s="34">
        <v>38869</v>
      </c>
      <c r="U101" s="15" t="b">
        <v>1</v>
      </c>
      <c r="V101" s="15" t="s">
        <v>220</v>
      </c>
      <c r="W101" s="15" t="b">
        <v>1</v>
      </c>
      <c r="X101" s="15" t="s">
        <v>455</v>
      </c>
      <c r="Y101" s="15" t="b">
        <v>1</v>
      </c>
      <c r="Z101" s="15" t="s">
        <v>456</v>
      </c>
      <c r="AA101" s="36" t="s">
        <v>458</v>
      </c>
      <c r="AB101" s="15" t="s">
        <v>220</v>
      </c>
      <c r="AC101" s="15"/>
      <c r="AD101" s="15" t="str">
        <f>VLOOKUP(J101,[1]All!$I$78:$J$376,2,FALSE)</f>
        <v>Oke</v>
      </c>
      <c r="AE101" s="37">
        <f t="shared" si="4"/>
        <v>7890869.0764119597</v>
      </c>
      <c r="AF101" s="5">
        <f t="shared" si="5"/>
        <v>867995.59840531554</v>
      </c>
      <c r="AG101" s="15"/>
      <c r="AH101" s="15"/>
      <c r="AI101" s="38">
        <f t="shared" si="2"/>
        <v>8758864.6748172753</v>
      </c>
      <c r="AJ101" s="15" t="s">
        <v>220</v>
      </c>
      <c r="AK101" s="15" t="s">
        <v>220</v>
      </c>
      <c r="AL101" s="15" t="s">
        <v>455</v>
      </c>
      <c r="AM101" s="15" t="s">
        <v>455</v>
      </c>
      <c r="AN101" s="15" t="s">
        <v>21</v>
      </c>
      <c r="AO101" s="72" t="s">
        <v>455</v>
      </c>
      <c r="AP101" s="15" t="s">
        <v>21</v>
      </c>
      <c r="AQ101" s="15" t="s">
        <v>1391</v>
      </c>
      <c r="AR101" s="15" t="s">
        <v>1492</v>
      </c>
    </row>
    <row r="102" spans="1:44" ht="14.25" customHeight="1" x14ac:dyDescent="0.25">
      <c r="A102" s="6">
        <f t="shared" si="6"/>
        <v>31</v>
      </c>
      <c r="B102" s="21">
        <v>103</v>
      </c>
      <c r="C102" s="22" t="s">
        <v>64</v>
      </c>
      <c r="D102" s="23" t="s">
        <v>65</v>
      </c>
      <c r="E102" s="24" t="s">
        <v>1</v>
      </c>
      <c r="F102" s="24" t="s">
        <v>118</v>
      </c>
      <c r="G102" s="25" t="s">
        <v>80</v>
      </c>
      <c r="H102" s="54" t="s">
        <v>113</v>
      </c>
      <c r="I102" s="27" t="s">
        <v>459</v>
      </c>
      <c r="J102" s="26">
        <v>10767</v>
      </c>
      <c r="K102" s="59"/>
      <c r="L102" s="28">
        <v>38504</v>
      </c>
      <c r="M102" s="28">
        <v>38869</v>
      </c>
      <c r="N102" s="55" t="s">
        <v>348</v>
      </c>
      <c r="O102" s="31" t="s">
        <v>349</v>
      </c>
      <c r="P102" s="62" t="s">
        <v>17</v>
      </c>
      <c r="Q102" s="31" t="s">
        <v>73</v>
      </c>
      <c r="R102" s="32" t="s">
        <v>460</v>
      </c>
      <c r="S102" s="61" t="s">
        <v>121</v>
      </c>
      <c r="T102" s="34">
        <v>38869</v>
      </c>
      <c r="U102" s="15" t="b">
        <v>1</v>
      </c>
      <c r="V102" s="15" t="s">
        <v>1</v>
      </c>
      <c r="W102" s="15" t="b">
        <v>1</v>
      </c>
      <c r="X102" s="15" t="s">
        <v>118</v>
      </c>
      <c r="Y102" s="15" t="b">
        <v>1</v>
      </c>
      <c r="Z102" s="15" t="s">
        <v>459</v>
      </c>
      <c r="AA102" s="36" t="s">
        <v>122</v>
      </c>
      <c r="AB102" s="15" t="s">
        <v>1</v>
      </c>
      <c r="AC102" s="15"/>
      <c r="AD102" s="15" t="str">
        <f>VLOOKUP(J102,[1]All!$I$78:$J$376,2,FALSE)</f>
        <v>Oke</v>
      </c>
      <c r="AE102" s="37">
        <f t="shared" si="4"/>
        <v>7890869.0764119597</v>
      </c>
      <c r="AF102" s="5">
        <f t="shared" si="5"/>
        <v>867995.59840531554</v>
      </c>
      <c r="AG102" s="15"/>
      <c r="AH102" s="15"/>
      <c r="AI102" s="38">
        <f t="shared" si="2"/>
        <v>8758864.6748172753</v>
      </c>
      <c r="AJ102" s="15" t="s">
        <v>1</v>
      </c>
      <c r="AK102" s="15" t="s">
        <v>1</v>
      </c>
      <c r="AL102" s="15" t="s">
        <v>118</v>
      </c>
      <c r="AM102" s="15" t="s">
        <v>118</v>
      </c>
      <c r="AN102" s="15" t="s">
        <v>1</v>
      </c>
      <c r="AO102" s="72" t="s">
        <v>118</v>
      </c>
      <c r="AP102" s="15" t="s">
        <v>1</v>
      </c>
      <c r="AQ102" s="15" t="s">
        <v>1391</v>
      </c>
      <c r="AR102" s="15"/>
    </row>
    <row r="103" spans="1:44" ht="14.25" customHeight="1" x14ac:dyDescent="0.25">
      <c r="A103" s="6">
        <f t="shared" si="6"/>
        <v>32</v>
      </c>
      <c r="B103" s="21">
        <v>104</v>
      </c>
      <c r="C103" s="22" t="s">
        <v>64</v>
      </c>
      <c r="D103" s="23" t="s">
        <v>65</v>
      </c>
      <c r="E103" s="24" t="s">
        <v>331</v>
      </c>
      <c r="F103" s="24" t="s">
        <v>461</v>
      </c>
      <c r="G103" s="25" t="s">
        <v>80</v>
      </c>
      <c r="H103" s="24" t="s">
        <v>113</v>
      </c>
      <c r="I103" s="68" t="s">
        <v>462</v>
      </c>
      <c r="J103" s="64">
        <v>10771</v>
      </c>
      <c r="K103" s="27"/>
      <c r="L103" s="28">
        <v>38504</v>
      </c>
      <c r="M103" s="28">
        <v>38869</v>
      </c>
      <c r="N103" s="29" t="s">
        <v>348</v>
      </c>
      <c r="O103" s="66" t="s">
        <v>349</v>
      </c>
      <c r="P103" s="35" t="s">
        <v>17</v>
      </c>
      <c r="Q103" s="66" t="s">
        <v>73</v>
      </c>
      <c r="R103" s="67" t="s">
        <v>463</v>
      </c>
      <c r="S103" s="33" t="s">
        <v>464</v>
      </c>
      <c r="T103" s="34">
        <v>38869</v>
      </c>
      <c r="U103" s="15" t="b">
        <v>1</v>
      </c>
      <c r="V103" s="15" t="s">
        <v>331</v>
      </c>
      <c r="W103" s="15" t="b">
        <v>1</v>
      </c>
      <c r="X103" s="15" t="s">
        <v>461</v>
      </c>
      <c r="Y103" s="15" t="b">
        <v>1</v>
      </c>
      <c r="Z103" s="15" t="s">
        <v>462</v>
      </c>
      <c r="AA103" s="36" t="s">
        <v>465</v>
      </c>
      <c r="AB103" s="15" t="s">
        <v>331</v>
      </c>
      <c r="AC103" s="15"/>
      <c r="AD103" s="15" t="str">
        <f>VLOOKUP(J103,[1]All!$I$78:$J$376,2,FALSE)</f>
        <v>Oke</v>
      </c>
      <c r="AE103" s="37">
        <f t="shared" si="4"/>
        <v>7890869.0764119597</v>
      </c>
      <c r="AF103" s="5">
        <f t="shared" si="5"/>
        <v>867995.59840531554</v>
      </c>
      <c r="AG103" s="15"/>
      <c r="AH103" s="15"/>
      <c r="AI103" s="38">
        <f t="shared" si="2"/>
        <v>8758864.6748172753</v>
      </c>
      <c r="AJ103" s="15" t="s">
        <v>331</v>
      </c>
      <c r="AK103" s="15" t="s">
        <v>331</v>
      </c>
      <c r="AL103" s="15" t="s">
        <v>461</v>
      </c>
      <c r="AM103" s="15" t="s">
        <v>461</v>
      </c>
      <c r="AN103" s="15" t="s">
        <v>13</v>
      </c>
      <c r="AO103" s="72" t="s">
        <v>461</v>
      </c>
      <c r="AP103" s="15" t="s">
        <v>13</v>
      </c>
      <c r="AQ103" s="15" t="s">
        <v>1391</v>
      </c>
      <c r="AR103" s="15"/>
    </row>
    <row r="104" spans="1:44" ht="14.25" customHeight="1" x14ac:dyDescent="0.25">
      <c r="A104" s="6">
        <f t="shared" si="6"/>
        <v>33</v>
      </c>
      <c r="B104" s="21">
        <v>105</v>
      </c>
      <c r="C104" s="22" t="s">
        <v>64</v>
      </c>
      <c r="D104" s="23" t="s">
        <v>65</v>
      </c>
      <c r="E104" s="24" t="s">
        <v>14</v>
      </c>
      <c r="F104" s="24" t="s">
        <v>261</v>
      </c>
      <c r="G104" s="25" t="s">
        <v>80</v>
      </c>
      <c r="H104" s="24" t="s">
        <v>466</v>
      </c>
      <c r="I104" s="27" t="s">
        <v>467</v>
      </c>
      <c r="J104" s="26">
        <v>10813</v>
      </c>
      <c r="K104" s="27"/>
      <c r="L104" s="28">
        <v>38504</v>
      </c>
      <c r="M104" s="28">
        <v>38869</v>
      </c>
      <c r="N104" s="29" t="s">
        <v>348</v>
      </c>
      <c r="O104" s="31" t="s">
        <v>349</v>
      </c>
      <c r="P104" s="35" t="s">
        <v>17</v>
      </c>
      <c r="Q104" s="31" t="s">
        <v>73</v>
      </c>
      <c r="R104" s="32" t="s">
        <v>468</v>
      </c>
      <c r="S104" s="33" t="s">
        <v>264</v>
      </c>
      <c r="T104" s="34">
        <v>38869</v>
      </c>
      <c r="U104" s="15" t="b">
        <v>1</v>
      </c>
      <c r="V104" s="15" t="s">
        <v>14</v>
      </c>
      <c r="W104" s="15" t="b">
        <v>1</v>
      </c>
      <c r="X104" s="15" t="s">
        <v>261</v>
      </c>
      <c r="Y104" s="15" t="b">
        <v>1</v>
      </c>
      <c r="Z104" s="15" t="s">
        <v>467</v>
      </c>
      <c r="AA104" s="36" t="s">
        <v>469</v>
      </c>
      <c r="AB104" s="15" t="s">
        <v>14</v>
      </c>
      <c r="AC104" s="15"/>
      <c r="AD104" s="15" t="str">
        <f>VLOOKUP(J104,[1]All!$I$78:$J$376,2,FALSE)</f>
        <v>Oke</v>
      </c>
      <c r="AE104" s="37">
        <f t="shared" si="4"/>
        <v>7890869.0764119597</v>
      </c>
      <c r="AF104" s="5">
        <f t="shared" si="5"/>
        <v>867995.59840531554</v>
      </c>
      <c r="AG104" s="15"/>
      <c r="AH104" s="15"/>
      <c r="AI104" s="38">
        <f t="shared" si="2"/>
        <v>8758864.6748172753</v>
      </c>
      <c r="AJ104" s="15" t="s">
        <v>14</v>
      </c>
      <c r="AK104" s="15" t="s">
        <v>14</v>
      </c>
      <c r="AL104" s="15" t="s">
        <v>261</v>
      </c>
      <c r="AM104" s="15" t="s">
        <v>261</v>
      </c>
      <c r="AN104" s="15" t="s">
        <v>14</v>
      </c>
      <c r="AO104" s="72" t="s">
        <v>261</v>
      </c>
      <c r="AP104" s="15" t="s">
        <v>14</v>
      </c>
      <c r="AQ104" s="15" t="s">
        <v>1403</v>
      </c>
      <c r="AR104" s="15"/>
    </row>
    <row r="105" spans="1:44" ht="14.25" customHeight="1" x14ac:dyDescent="0.25">
      <c r="A105" s="6">
        <f t="shared" si="6"/>
        <v>34</v>
      </c>
      <c r="B105" s="21">
        <v>106</v>
      </c>
      <c r="C105" s="22" t="s">
        <v>64</v>
      </c>
      <c r="D105" s="23" t="s">
        <v>65</v>
      </c>
      <c r="E105" s="24" t="s">
        <v>470</v>
      </c>
      <c r="F105" s="24" t="s">
        <v>67</v>
      </c>
      <c r="G105" s="25" t="s">
        <v>68</v>
      </c>
      <c r="H105" s="24" t="s">
        <v>471</v>
      </c>
      <c r="I105" s="27" t="s">
        <v>472</v>
      </c>
      <c r="J105" s="26">
        <v>10816</v>
      </c>
      <c r="K105" s="27"/>
      <c r="L105" s="28">
        <v>38504</v>
      </c>
      <c r="M105" s="28">
        <v>38869</v>
      </c>
      <c r="N105" s="29" t="s">
        <v>348</v>
      </c>
      <c r="O105" s="31" t="s">
        <v>349</v>
      </c>
      <c r="P105" s="35" t="s">
        <v>17</v>
      </c>
      <c r="Q105" s="31" t="s">
        <v>134</v>
      </c>
      <c r="R105" s="32" t="s">
        <v>473</v>
      </c>
      <c r="S105" s="33" t="s">
        <v>75</v>
      </c>
      <c r="T105" s="34">
        <v>38869</v>
      </c>
      <c r="U105" s="15" t="b">
        <v>1</v>
      </c>
      <c r="V105" s="15" t="s">
        <v>470</v>
      </c>
      <c r="W105" s="15" t="b">
        <v>1</v>
      </c>
      <c r="X105" s="15" t="s">
        <v>67</v>
      </c>
      <c r="Y105" s="15" t="b">
        <v>1</v>
      </c>
      <c r="Z105" s="15" t="s">
        <v>472</v>
      </c>
      <c r="AA105" s="36" t="s">
        <v>474</v>
      </c>
      <c r="AB105" s="15" t="s">
        <v>470</v>
      </c>
      <c r="AC105" s="15"/>
      <c r="AD105" s="15" t="str">
        <f>VLOOKUP(J105,[1]All!$I$78:$J$376,2,FALSE)</f>
        <v>Oke</v>
      </c>
      <c r="AE105" s="37">
        <f t="shared" si="4"/>
        <v>7890869.0764119597</v>
      </c>
      <c r="AF105" s="5">
        <f t="shared" si="5"/>
        <v>867995.59840531554</v>
      </c>
      <c r="AG105" s="15"/>
      <c r="AH105" s="15"/>
      <c r="AI105" s="38">
        <f t="shared" si="2"/>
        <v>8758864.6748172753</v>
      </c>
      <c r="AJ105" s="15" t="s">
        <v>470</v>
      </c>
      <c r="AK105" s="15" t="s">
        <v>470</v>
      </c>
      <c r="AL105" s="15" t="s">
        <v>67</v>
      </c>
      <c r="AM105" s="15" t="s">
        <v>67</v>
      </c>
      <c r="AN105" s="15" t="s">
        <v>22</v>
      </c>
      <c r="AO105" s="72" t="s">
        <v>67</v>
      </c>
      <c r="AP105" s="15" t="s">
        <v>22</v>
      </c>
      <c r="AQ105" s="15" t="s">
        <v>1404</v>
      </c>
      <c r="AR105" s="15" t="s">
        <v>1492</v>
      </c>
    </row>
    <row r="106" spans="1:44" ht="14.25" customHeight="1" x14ac:dyDescent="0.25">
      <c r="A106" s="6">
        <f t="shared" si="6"/>
        <v>35</v>
      </c>
      <c r="B106" s="21">
        <v>107</v>
      </c>
      <c r="C106" s="22" t="s">
        <v>64</v>
      </c>
      <c r="D106" s="23" t="s">
        <v>65</v>
      </c>
      <c r="E106" s="24" t="s">
        <v>165</v>
      </c>
      <c r="F106" s="24" t="s">
        <v>67</v>
      </c>
      <c r="G106" s="25" t="s">
        <v>68</v>
      </c>
      <c r="H106" s="24" t="s">
        <v>475</v>
      </c>
      <c r="I106" s="27" t="s">
        <v>476</v>
      </c>
      <c r="J106" s="26">
        <v>10818</v>
      </c>
      <c r="K106" s="27"/>
      <c r="L106" s="28">
        <v>38504</v>
      </c>
      <c r="M106" s="28">
        <v>38869</v>
      </c>
      <c r="N106" s="29" t="s">
        <v>348</v>
      </c>
      <c r="O106" s="31" t="s">
        <v>349</v>
      </c>
      <c r="P106" s="35" t="s">
        <v>17</v>
      </c>
      <c r="Q106" s="31" t="s">
        <v>73</v>
      </c>
      <c r="R106" s="32" t="s">
        <v>477</v>
      </c>
      <c r="S106" s="33" t="s">
        <v>75</v>
      </c>
      <c r="T106" s="34">
        <v>38869</v>
      </c>
      <c r="U106" s="15" t="b">
        <v>1</v>
      </c>
      <c r="V106" s="15" t="s">
        <v>165</v>
      </c>
      <c r="W106" s="15" t="b">
        <v>1</v>
      </c>
      <c r="X106" s="15" t="s">
        <v>67</v>
      </c>
      <c r="Y106" s="15" t="b">
        <v>1</v>
      </c>
      <c r="Z106" s="15" t="s">
        <v>476</v>
      </c>
      <c r="AA106" s="36" t="s">
        <v>478</v>
      </c>
      <c r="AB106" s="15" t="s">
        <v>165</v>
      </c>
      <c r="AC106" s="15"/>
      <c r="AD106" s="15" t="s">
        <v>77</v>
      </c>
      <c r="AE106" s="37">
        <f t="shared" si="4"/>
        <v>7890869.0764119597</v>
      </c>
      <c r="AF106" s="5">
        <f t="shared" si="5"/>
        <v>867995.59840531554</v>
      </c>
      <c r="AG106" s="15"/>
      <c r="AH106" s="15"/>
      <c r="AI106" s="38">
        <f t="shared" si="2"/>
        <v>8758864.6748172753</v>
      </c>
      <c r="AJ106" s="15" t="s">
        <v>165</v>
      </c>
      <c r="AK106" s="15" t="s">
        <v>165</v>
      </c>
      <c r="AL106" s="15" t="s">
        <v>67</v>
      </c>
      <c r="AM106" s="15" t="s">
        <v>67</v>
      </c>
      <c r="AN106" s="15" t="s">
        <v>22</v>
      </c>
      <c r="AO106" s="72" t="s">
        <v>67</v>
      </c>
      <c r="AP106" s="15" t="s">
        <v>22</v>
      </c>
      <c r="AQ106" s="15" t="s">
        <v>1405</v>
      </c>
      <c r="AR106" s="15" t="s">
        <v>1492</v>
      </c>
    </row>
    <row r="107" spans="1:44" ht="14.25" customHeight="1" x14ac:dyDescent="0.25">
      <c r="A107" s="6">
        <f t="shared" si="6"/>
        <v>36</v>
      </c>
      <c r="B107" s="21">
        <v>108</v>
      </c>
      <c r="C107" s="22" t="s">
        <v>64</v>
      </c>
      <c r="D107" s="23" t="s">
        <v>65</v>
      </c>
      <c r="E107" s="24" t="s">
        <v>78</v>
      </c>
      <c r="F107" s="24" t="s">
        <v>479</v>
      </c>
      <c r="G107" s="25" t="s">
        <v>80</v>
      </c>
      <c r="H107" s="24" t="s">
        <v>382</v>
      </c>
      <c r="I107" s="27" t="s">
        <v>480</v>
      </c>
      <c r="J107" s="26">
        <v>10821</v>
      </c>
      <c r="K107" s="27"/>
      <c r="L107" s="28">
        <v>38504</v>
      </c>
      <c r="M107" s="28">
        <v>38869</v>
      </c>
      <c r="N107" s="29" t="s">
        <v>348</v>
      </c>
      <c r="O107" s="31" t="s">
        <v>349</v>
      </c>
      <c r="P107" s="35" t="s">
        <v>17</v>
      </c>
      <c r="Q107" s="31" t="s">
        <v>73</v>
      </c>
      <c r="R107" s="32" t="s">
        <v>481</v>
      </c>
      <c r="S107" s="33" t="s">
        <v>84</v>
      </c>
      <c r="T107" s="34">
        <v>38869</v>
      </c>
      <c r="U107" s="15" t="b">
        <v>1</v>
      </c>
      <c r="V107" s="15" t="s">
        <v>78</v>
      </c>
      <c r="W107" s="15" t="b">
        <v>1</v>
      </c>
      <c r="X107" s="15" t="s">
        <v>479</v>
      </c>
      <c r="Y107" s="15" t="b">
        <v>1</v>
      </c>
      <c r="Z107" s="15" t="s">
        <v>480</v>
      </c>
      <c r="AA107" s="36" t="s">
        <v>482</v>
      </c>
      <c r="AB107" s="15" t="s">
        <v>78</v>
      </c>
      <c r="AC107" s="15"/>
      <c r="AD107" s="15" t="str">
        <f>VLOOKUP(J107,[1]All!$I$78:$J$376,2,FALSE)</f>
        <v>Oke</v>
      </c>
      <c r="AE107" s="37">
        <f t="shared" si="4"/>
        <v>7890869.0764119597</v>
      </c>
      <c r="AF107" s="5">
        <f t="shared" si="5"/>
        <v>867995.59840531554</v>
      </c>
      <c r="AG107" s="15"/>
      <c r="AH107" s="15"/>
      <c r="AI107" s="38">
        <f t="shared" si="2"/>
        <v>8758864.6748172753</v>
      </c>
      <c r="AJ107" s="15" t="s">
        <v>78</v>
      </c>
      <c r="AK107" s="15" t="s">
        <v>78</v>
      </c>
      <c r="AL107" s="15" t="s">
        <v>479</v>
      </c>
      <c r="AM107" s="15" t="s">
        <v>479</v>
      </c>
      <c r="AN107" s="15" t="s">
        <v>5</v>
      </c>
      <c r="AO107" s="72" t="s">
        <v>479</v>
      </c>
      <c r="AP107" s="15" t="s">
        <v>5</v>
      </c>
      <c r="AQ107" s="15" t="s">
        <v>382</v>
      </c>
      <c r="AR107" s="15"/>
    </row>
    <row r="108" spans="1:44" ht="14.25" customHeight="1" x14ac:dyDescent="0.25">
      <c r="A108" s="6">
        <f t="shared" si="6"/>
        <v>37</v>
      </c>
      <c r="B108" s="21">
        <v>109</v>
      </c>
      <c r="C108" s="22" t="s">
        <v>64</v>
      </c>
      <c r="D108" s="23" t="s">
        <v>65</v>
      </c>
      <c r="E108" s="24" t="s">
        <v>165</v>
      </c>
      <c r="F108" s="24" t="s">
        <v>67</v>
      </c>
      <c r="G108" s="25" t="s">
        <v>68</v>
      </c>
      <c r="H108" s="24" t="s">
        <v>382</v>
      </c>
      <c r="I108" s="27" t="s">
        <v>483</v>
      </c>
      <c r="J108" s="26">
        <v>10823</v>
      </c>
      <c r="K108" s="27"/>
      <c r="L108" s="28">
        <v>38504</v>
      </c>
      <c r="M108" s="28">
        <v>38869</v>
      </c>
      <c r="N108" s="29" t="s">
        <v>348</v>
      </c>
      <c r="O108" s="31" t="s">
        <v>349</v>
      </c>
      <c r="P108" s="35" t="s">
        <v>17</v>
      </c>
      <c r="Q108" s="31" t="s">
        <v>73</v>
      </c>
      <c r="R108" s="32" t="s">
        <v>484</v>
      </c>
      <c r="S108" s="33" t="s">
        <v>75</v>
      </c>
      <c r="T108" s="34">
        <v>38869</v>
      </c>
      <c r="U108" s="15" t="b">
        <v>1</v>
      </c>
      <c r="V108" s="15" t="s">
        <v>165</v>
      </c>
      <c r="W108" s="15" t="b">
        <v>1</v>
      </c>
      <c r="X108" s="15" t="s">
        <v>67</v>
      </c>
      <c r="Y108" s="15" t="b">
        <v>1</v>
      </c>
      <c r="Z108" s="15" t="s">
        <v>483</v>
      </c>
      <c r="AA108" s="36" t="s">
        <v>478</v>
      </c>
      <c r="AB108" s="15" t="s">
        <v>165</v>
      </c>
      <c r="AC108" s="15"/>
      <c r="AD108" s="15" t="str">
        <f>VLOOKUP(J108,[1]All!$I$78:$J$376,2,FALSE)</f>
        <v>Oke</v>
      </c>
      <c r="AE108" s="37">
        <f t="shared" si="4"/>
        <v>7890869.0764119597</v>
      </c>
      <c r="AF108" s="5">
        <f t="shared" si="5"/>
        <v>867995.59840531554</v>
      </c>
      <c r="AG108" s="15"/>
      <c r="AH108" s="15"/>
      <c r="AI108" s="38">
        <f t="shared" si="2"/>
        <v>8758864.6748172753</v>
      </c>
      <c r="AJ108" s="15" t="s">
        <v>165</v>
      </c>
      <c r="AK108" s="15" t="s">
        <v>165</v>
      </c>
      <c r="AL108" s="15" t="s">
        <v>67</v>
      </c>
      <c r="AM108" s="15" t="s">
        <v>67</v>
      </c>
      <c r="AN108" s="15" t="s">
        <v>22</v>
      </c>
      <c r="AO108" s="72" t="s">
        <v>67</v>
      </c>
      <c r="AP108" s="15" t="s">
        <v>22</v>
      </c>
      <c r="AQ108" s="15" t="s">
        <v>1406</v>
      </c>
      <c r="AR108" s="15" t="s">
        <v>1492</v>
      </c>
    </row>
    <row r="109" spans="1:44" ht="14.25" customHeight="1" x14ac:dyDescent="0.25">
      <c r="A109" s="6">
        <f t="shared" si="6"/>
        <v>38</v>
      </c>
      <c r="B109" s="21">
        <v>110</v>
      </c>
      <c r="C109" s="22" t="s">
        <v>64</v>
      </c>
      <c r="D109" s="23" t="s">
        <v>65</v>
      </c>
      <c r="E109" s="24" t="s">
        <v>220</v>
      </c>
      <c r="F109" s="24" t="s">
        <v>485</v>
      </c>
      <c r="G109" s="25" t="s">
        <v>68</v>
      </c>
      <c r="H109" s="24" t="s">
        <v>113</v>
      </c>
      <c r="I109" s="27" t="s">
        <v>486</v>
      </c>
      <c r="J109" s="26">
        <v>10824</v>
      </c>
      <c r="K109" s="27"/>
      <c r="L109" s="28">
        <v>38504</v>
      </c>
      <c r="M109" s="28">
        <v>38869</v>
      </c>
      <c r="N109" s="29" t="s">
        <v>348</v>
      </c>
      <c r="O109" s="31" t="s">
        <v>349</v>
      </c>
      <c r="P109" s="35" t="s">
        <v>17</v>
      </c>
      <c r="Q109" s="31" t="s">
        <v>73</v>
      </c>
      <c r="R109" s="32" t="s">
        <v>487</v>
      </c>
      <c r="S109" s="33" t="s">
        <v>311</v>
      </c>
      <c r="T109" s="34">
        <v>38869</v>
      </c>
      <c r="U109" s="15" t="b">
        <v>1</v>
      </c>
      <c r="V109" s="15" t="s">
        <v>220</v>
      </c>
      <c r="W109" s="15" t="b">
        <v>1</v>
      </c>
      <c r="X109" s="15" t="s">
        <v>488</v>
      </c>
      <c r="Y109" s="15" t="b">
        <v>0</v>
      </c>
      <c r="Z109" s="15" t="s">
        <v>486</v>
      </c>
      <c r="AA109" s="36" t="s">
        <v>489</v>
      </c>
      <c r="AB109" s="15" t="s">
        <v>220</v>
      </c>
      <c r="AC109" s="15"/>
      <c r="AD109" s="15" t="s">
        <v>77</v>
      </c>
      <c r="AE109" s="37">
        <f t="shared" si="4"/>
        <v>7890869.0764119597</v>
      </c>
      <c r="AF109" s="5">
        <f t="shared" si="5"/>
        <v>867995.59840531554</v>
      </c>
      <c r="AG109" s="15"/>
      <c r="AH109" s="15"/>
      <c r="AI109" s="38">
        <f t="shared" si="2"/>
        <v>8758864.6748172753</v>
      </c>
      <c r="AJ109" s="15" t="s">
        <v>220</v>
      </c>
      <c r="AK109" s="15" t="s">
        <v>220</v>
      </c>
      <c r="AL109" s="15" t="s">
        <v>488</v>
      </c>
      <c r="AM109" s="15" t="s">
        <v>488</v>
      </c>
      <c r="AN109" s="15" t="s">
        <v>21</v>
      </c>
      <c r="AO109" s="72" t="s">
        <v>488</v>
      </c>
      <c r="AP109" s="15" t="s">
        <v>21</v>
      </c>
      <c r="AQ109" s="15" t="s">
        <v>1391</v>
      </c>
      <c r="AR109" s="15" t="s">
        <v>1492</v>
      </c>
    </row>
    <row r="110" spans="1:44" ht="14.25" customHeight="1" x14ac:dyDescent="0.25">
      <c r="A110" s="6">
        <f t="shared" si="6"/>
        <v>39</v>
      </c>
      <c r="B110" s="21">
        <v>111</v>
      </c>
      <c r="C110" s="22" t="s">
        <v>64</v>
      </c>
      <c r="D110" s="23" t="s">
        <v>65</v>
      </c>
      <c r="E110" s="24" t="s">
        <v>220</v>
      </c>
      <c r="F110" s="24" t="s">
        <v>291</v>
      </c>
      <c r="G110" s="25" t="s">
        <v>68</v>
      </c>
      <c r="H110" s="24" t="s">
        <v>209</v>
      </c>
      <c r="I110" s="27" t="s">
        <v>490</v>
      </c>
      <c r="J110" s="26">
        <v>10826</v>
      </c>
      <c r="K110" s="27"/>
      <c r="L110" s="28">
        <v>38504</v>
      </c>
      <c r="M110" s="28">
        <v>38869</v>
      </c>
      <c r="N110" s="29" t="s">
        <v>348</v>
      </c>
      <c r="O110" s="31" t="s">
        <v>349</v>
      </c>
      <c r="P110" s="35" t="s">
        <v>17</v>
      </c>
      <c r="Q110" s="31" t="s">
        <v>73</v>
      </c>
      <c r="R110" s="32" t="s">
        <v>491</v>
      </c>
      <c r="S110" s="33" t="s">
        <v>311</v>
      </c>
      <c r="T110" s="34">
        <v>38869</v>
      </c>
      <c r="U110" s="15" t="b">
        <v>1</v>
      </c>
      <c r="V110" s="15" t="s">
        <v>220</v>
      </c>
      <c r="W110" s="15" t="b">
        <v>1</v>
      </c>
      <c r="X110" s="15" t="s">
        <v>291</v>
      </c>
      <c r="Y110" s="15" t="b">
        <v>1</v>
      </c>
      <c r="Z110" s="15" t="s">
        <v>490</v>
      </c>
      <c r="AA110" s="36" t="s">
        <v>492</v>
      </c>
      <c r="AB110" s="15" t="s">
        <v>220</v>
      </c>
      <c r="AC110" s="15"/>
      <c r="AD110" s="15" t="s">
        <v>77</v>
      </c>
      <c r="AE110" s="37">
        <f t="shared" si="4"/>
        <v>7890869.0764119597</v>
      </c>
      <c r="AF110" s="5">
        <f t="shared" si="5"/>
        <v>867995.59840531554</v>
      </c>
      <c r="AG110" s="15"/>
      <c r="AH110" s="15"/>
      <c r="AI110" s="38">
        <f t="shared" si="2"/>
        <v>8758864.6748172753</v>
      </c>
      <c r="AJ110" s="15" t="s">
        <v>220</v>
      </c>
      <c r="AK110" s="15" t="s">
        <v>220</v>
      </c>
      <c r="AL110" s="15" t="s">
        <v>291</v>
      </c>
      <c r="AM110" s="15" t="s">
        <v>291</v>
      </c>
      <c r="AN110" s="15" t="s">
        <v>21</v>
      </c>
      <c r="AO110" s="72" t="s">
        <v>291</v>
      </c>
      <c r="AP110" s="15" t="s">
        <v>21</v>
      </c>
      <c r="AQ110" s="15" t="s">
        <v>1390</v>
      </c>
      <c r="AR110" s="15" t="s">
        <v>1492</v>
      </c>
    </row>
    <row r="111" spans="1:44" ht="14.25" customHeight="1" x14ac:dyDescent="0.25">
      <c r="A111" s="6">
        <f t="shared" si="6"/>
        <v>40</v>
      </c>
      <c r="B111" s="21">
        <v>112</v>
      </c>
      <c r="C111" s="22" t="s">
        <v>64</v>
      </c>
      <c r="D111" s="23" t="s">
        <v>65</v>
      </c>
      <c r="E111" s="24" t="s">
        <v>220</v>
      </c>
      <c r="F111" s="24" t="s">
        <v>291</v>
      </c>
      <c r="G111" s="25" t="s">
        <v>68</v>
      </c>
      <c r="H111" s="24" t="s">
        <v>113</v>
      </c>
      <c r="I111" s="27" t="s">
        <v>493</v>
      </c>
      <c r="J111" s="26">
        <v>10827</v>
      </c>
      <c r="K111" s="27"/>
      <c r="L111" s="28">
        <v>38504</v>
      </c>
      <c r="M111" s="28">
        <v>38961</v>
      </c>
      <c r="N111" s="29" t="s">
        <v>348</v>
      </c>
      <c r="O111" s="31" t="s">
        <v>349</v>
      </c>
      <c r="P111" s="35" t="s">
        <v>17</v>
      </c>
      <c r="Q111" s="31" t="s">
        <v>73</v>
      </c>
      <c r="R111" s="32" t="s">
        <v>494</v>
      </c>
      <c r="S111" s="33" t="s">
        <v>311</v>
      </c>
      <c r="T111" s="34">
        <v>38961</v>
      </c>
      <c r="U111" s="15" t="b">
        <v>1</v>
      </c>
      <c r="V111" s="15" t="s">
        <v>220</v>
      </c>
      <c r="W111" s="15" t="b">
        <v>1</v>
      </c>
      <c r="X111" s="15" t="s">
        <v>291</v>
      </c>
      <c r="Y111" s="15" t="b">
        <v>1</v>
      </c>
      <c r="Z111" s="15" t="s">
        <v>493</v>
      </c>
      <c r="AA111" s="36" t="s">
        <v>437</v>
      </c>
      <c r="AB111" s="15" t="s">
        <v>220</v>
      </c>
      <c r="AC111" s="15"/>
      <c r="AD111" s="15" t="str">
        <f>VLOOKUP(J111,[1]All!$I$78:$J$376,2,FALSE)</f>
        <v>Oke</v>
      </c>
      <c r="AE111" s="37">
        <f t="shared" si="4"/>
        <v>7890869.0764119597</v>
      </c>
      <c r="AF111" s="5">
        <f t="shared" si="5"/>
        <v>867995.59840531554</v>
      </c>
      <c r="AG111" s="15"/>
      <c r="AH111" s="15"/>
      <c r="AI111" s="38">
        <f t="shared" si="2"/>
        <v>8758864.6748172753</v>
      </c>
      <c r="AJ111" s="15" t="s">
        <v>220</v>
      </c>
      <c r="AK111" s="15" t="s">
        <v>220</v>
      </c>
      <c r="AL111" s="15" t="s">
        <v>291</v>
      </c>
      <c r="AM111" s="15" t="s">
        <v>291</v>
      </c>
      <c r="AN111" s="15" t="s">
        <v>21</v>
      </c>
      <c r="AO111" s="72" t="s">
        <v>291</v>
      </c>
      <c r="AP111" s="15" t="s">
        <v>21</v>
      </c>
      <c r="AQ111" s="15" t="s">
        <v>1391</v>
      </c>
      <c r="AR111" s="15" t="s">
        <v>1492</v>
      </c>
    </row>
    <row r="112" spans="1:44" ht="14.25" customHeight="1" x14ac:dyDescent="0.25">
      <c r="A112" s="6">
        <f t="shared" si="6"/>
        <v>41</v>
      </c>
      <c r="B112" s="21">
        <v>113</v>
      </c>
      <c r="C112" s="22" t="s">
        <v>64</v>
      </c>
      <c r="D112" s="23" t="s">
        <v>65</v>
      </c>
      <c r="E112" s="24" t="s">
        <v>220</v>
      </c>
      <c r="F112" s="24" t="s">
        <v>291</v>
      </c>
      <c r="G112" s="25" t="s">
        <v>68</v>
      </c>
      <c r="H112" s="24" t="s">
        <v>113</v>
      </c>
      <c r="I112" s="27" t="s">
        <v>495</v>
      </c>
      <c r="J112" s="26">
        <v>10828</v>
      </c>
      <c r="K112" s="27"/>
      <c r="L112" s="28">
        <v>38504</v>
      </c>
      <c r="M112" s="28">
        <v>38869</v>
      </c>
      <c r="N112" s="29" t="s">
        <v>348</v>
      </c>
      <c r="O112" s="31" t="s">
        <v>349</v>
      </c>
      <c r="P112" s="35" t="s">
        <v>17</v>
      </c>
      <c r="Q112" s="31" t="s">
        <v>73</v>
      </c>
      <c r="R112" s="32" t="s">
        <v>496</v>
      </c>
      <c r="S112" s="33" t="s">
        <v>311</v>
      </c>
      <c r="T112" s="34">
        <v>38869</v>
      </c>
      <c r="U112" s="15" t="b">
        <v>1</v>
      </c>
      <c r="V112" s="15" t="s">
        <v>220</v>
      </c>
      <c r="W112" s="15" t="b">
        <v>1</v>
      </c>
      <c r="X112" s="15" t="s">
        <v>291</v>
      </c>
      <c r="Y112" s="15" t="b">
        <v>1</v>
      </c>
      <c r="Z112" s="15" t="s">
        <v>495</v>
      </c>
      <c r="AA112" s="36" t="s">
        <v>437</v>
      </c>
      <c r="AB112" s="15" t="s">
        <v>220</v>
      </c>
      <c r="AC112" s="15"/>
      <c r="AD112" s="15" t="s">
        <v>77</v>
      </c>
      <c r="AE112" s="37">
        <f t="shared" si="4"/>
        <v>7890869.0764119597</v>
      </c>
      <c r="AF112" s="5">
        <f t="shared" si="5"/>
        <v>867995.59840531554</v>
      </c>
      <c r="AG112" s="15"/>
      <c r="AH112" s="15"/>
      <c r="AI112" s="38">
        <f t="shared" si="2"/>
        <v>8758864.6748172753</v>
      </c>
      <c r="AJ112" s="15" t="s">
        <v>220</v>
      </c>
      <c r="AK112" s="15" t="s">
        <v>220</v>
      </c>
      <c r="AL112" s="15" t="s">
        <v>291</v>
      </c>
      <c r="AM112" s="15" t="s">
        <v>291</v>
      </c>
      <c r="AN112" s="15" t="s">
        <v>21</v>
      </c>
      <c r="AO112" s="72" t="s">
        <v>291</v>
      </c>
      <c r="AP112" s="15" t="s">
        <v>21</v>
      </c>
      <c r="AQ112" s="15" t="s">
        <v>1391</v>
      </c>
      <c r="AR112" s="15" t="s">
        <v>1492</v>
      </c>
    </row>
    <row r="113" spans="1:44" ht="14.25" customHeight="1" x14ac:dyDescent="0.25">
      <c r="A113" s="6">
        <f t="shared" si="6"/>
        <v>42</v>
      </c>
      <c r="B113" s="21">
        <v>114</v>
      </c>
      <c r="C113" s="22" t="s">
        <v>64</v>
      </c>
      <c r="D113" s="23" t="s">
        <v>65</v>
      </c>
      <c r="E113" s="24" t="s">
        <v>220</v>
      </c>
      <c r="F113" s="24" t="s">
        <v>438</v>
      </c>
      <c r="G113" s="25" t="s">
        <v>80</v>
      </c>
      <c r="H113" s="24" t="s">
        <v>113</v>
      </c>
      <c r="I113" s="27" t="s">
        <v>497</v>
      </c>
      <c r="J113" s="26">
        <v>10829</v>
      </c>
      <c r="K113" s="27"/>
      <c r="L113" s="28">
        <v>38504</v>
      </c>
      <c r="M113" s="28">
        <v>38869</v>
      </c>
      <c r="N113" s="29" t="s">
        <v>348</v>
      </c>
      <c r="O113" s="31" t="s">
        <v>349</v>
      </c>
      <c r="P113" s="35" t="s">
        <v>17</v>
      </c>
      <c r="Q113" s="31" t="s">
        <v>73</v>
      </c>
      <c r="R113" s="32" t="s">
        <v>498</v>
      </c>
      <c r="S113" s="33" t="s">
        <v>311</v>
      </c>
      <c r="T113" s="34">
        <v>38869</v>
      </c>
      <c r="U113" s="15" t="b">
        <v>1</v>
      </c>
      <c r="V113" s="15" t="s">
        <v>220</v>
      </c>
      <c r="W113" s="15" t="b">
        <v>1</v>
      </c>
      <c r="X113" s="15" t="s">
        <v>438</v>
      </c>
      <c r="Y113" s="15" t="b">
        <v>1</v>
      </c>
      <c r="Z113" s="15" t="s">
        <v>497</v>
      </c>
      <c r="AA113" s="36" t="s">
        <v>441</v>
      </c>
      <c r="AB113" s="15" t="s">
        <v>220</v>
      </c>
      <c r="AC113" s="15"/>
      <c r="AD113" s="15" t="str">
        <f>VLOOKUP(J113,[1]All!$I$78:$J$376,2,FALSE)</f>
        <v>Oke</v>
      </c>
      <c r="AE113" s="37">
        <f t="shared" si="4"/>
        <v>7890869.0764119597</v>
      </c>
      <c r="AF113" s="5">
        <f t="shared" si="5"/>
        <v>867995.59840531554</v>
      </c>
      <c r="AG113" s="15"/>
      <c r="AH113" s="15"/>
      <c r="AI113" s="38">
        <f t="shared" si="2"/>
        <v>8758864.6748172753</v>
      </c>
      <c r="AJ113" s="15" t="s">
        <v>220</v>
      </c>
      <c r="AK113" s="15" t="s">
        <v>220</v>
      </c>
      <c r="AL113" s="15" t="s">
        <v>438</v>
      </c>
      <c r="AM113" s="15" t="s">
        <v>438</v>
      </c>
      <c r="AN113" s="15" t="s">
        <v>21</v>
      </c>
      <c r="AO113" s="72" t="s">
        <v>438</v>
      </c>
      <c r="AP113" s="15" t="s">
        <v>21</v>
      </c>
      <c r="AQ113" s="15" t="s">
        <v>1391</v>
      </c>
      <c r="AR113" s="15"/>
    </row>
    <row r="114" spans="1:44" ht="14.25" customHeight="1" x14ac:dyDescent="0.25">
      <c r="A114" s="6">
        <f t="shared" si="6"/>
        <v>43</v>
      </c>
      <c r="B114" s="21">
        <v>115</v>
      </c>
      <c r="C114" s="22" t="s">
        <v>64</v>
      </c>
      <c r="D114" s="23" t="s">
        <v>65</v>
      </c>
      <c r="E114" s="24" t="s">
        <v>220</v>
      </c>
      <c r="F114" s="24" t="s">
        <v>499</v>
      </c>
      <c r="G114" s="25" t="s">
        <v>80</v>
      </c>
      <c r="H114" s="24" t="s">
        <v>113</v>
      </c>
      <c r="I114" s="27" t="s">
        <v>500</v>
      </c>
      <c r="J114" s="26">
        <v>10830</v>
      </c>
      <c r="K114" s="27"/>
      <c r="L114" s="28">
        <v>38504</v>
      </c>
      <c r="M114" s="28">
        <v>38869</v>
      </c>
      <c r="N114" s="29" t="s">
        <v>348</v>
      </c>
      <c r="O114" s="31" t="s">
        <v>349</v>
      </c>
      <c r="P114" s="35" t="s">
        <v>17</v>
      </c>
      <c r="Q114" s="31" t="s">
        <v>73</v>
      </c>
      <c r="R114" s="32" t="s">
        <v>501</v>
      </c>
      <c r="S114" s="33" t="s">
        <v>311</v>
      </c>
      <c r="T114" s="34">
        <v>38869</v>
      </c>
      <c r="U114" s="15" t="b">
        <v>1</v>
      </c>
      <c r="V114" s="15" t="s">
        <v>220</v>
      </c>
      <c r="W114" s="15" t="b">
        <v>1</v>
      </c>
      <c r="X114" s="15" t="s">
        <v>488</v>
      </c>
      <c r="Y114" s="15" t="b">
        <v>0</v>
      </c>
      <c r="Z114" s="15" t="s">
        <v>500</v>
      </c>
      <c r="AA114" s="36" t="s">
        <v>489</v>
      </c>
      <c r="AB114" s="15" t="s">
        <v>220</v>
      </c>
      <c r="AC114" s="15"/>
      <c r="AD114" s="15" t="s">
        <v>77</v>
      </c>
      <c r="AE114" s="37">
        <f t="shared" si="4"/>
        <v>7890869.0764119597</v>
      </c>
      <c r="AF114" s="5">
        <f t="shared" si="5"/>
        <v>867995.59840531554</v>
      </c>
      <c r="AG114" s="15"/>
      <c r="AH114" s="15"/>
      <c r="AI114" s="38">
        <f t="shared" si="2"/>
        <v>8758864.6748172753</v>
      </c>
      <c r="AJ114" s="15" t="s">
        <v>220</v>
      </c>
      <c r="AK114" s="15" t="s">
        <v>220</v>
      </c>
      <c r="AL114" s="15" t="s">
        <v>488</v>
      </c>
      <c r="AM114" s="15" t="s">
        <v>488</v>
      </c>
      <c r="AN114" s="15" t="s">
        <v>21</v>
      </c>
      <c r="AO114" s="72" t="s">
        <v>488</v>
      </c>
      <c r="AP114" s="15" t="s">
        <v>21</v>
      </c>
      <c r="AQ114" s="15" t="s">
        <v>1391</v>
      </c>
      <c r="AR114" s="15"/>
    </row>
    <row r="115" spans="1:44" ht="14.25" customHeight="1" x14ac:dyDescent="0.25">
      <c r="A115" s="6">
        <f t="shared" si="6"/>
        <v>44</v>
      </c>
      <c r="B115" s="21">
        <v>116</v>
      </c>
      <c r="C115" s="22" t="s">
        <v>64</v>
      </c>
      <c r="D115" s="23" t="s">
        <v>65</v>
      </c>
      <c r="E115" s="24" t="s">
        <v>502</v>
      </c>
      <c r="F115" s="24" t="s">
        <v>67</v>
      </c>
      <c r="G115" s="25" t="s">
        <v>68</v>
      </c>
      <c r="H115" s="24" t="s">
        <v>503</v>
      </c>
      <c r="I115" s="27" t="s">
        <v>504</v>
      </c>
      <c r="J115" s="26">
        <v>10833</v>
      </c>
      <c r="K115" s="27"/>
      <c r="L115" s="28">
        <v>38504</v>
      </c>
      <c r="M115" s="28">
        <v>38869</v>
      </c>
      <c r="N115" s="29" t="s">
        <v>348</v>
      </c>
      <c r="O115" s="31" t="s">
        <v>349</v>
      </c>
      <c r="P115" s="35" t="s">
        <v>17</v>
      </c>
      <c r="Q115" s="31" t="s">
        <v>134</v>
      </c>
      <c r="R115" s="32" t="s">
        <v>505</v>
      </c>
      <c r="S115" s="33" t="s">
        <v>75</v>
      </c>
      <c r="T115" s="34">
        <v>38869</v>
      </c>
      <c r="U115" s="15" t="b">
        <v>1</v>
      </c>
      <c r="V115" s="15" t="s">
        <v>502</v>
      </c>
      <c r="W115" s="15" t="b">
        <v>1</v>
      </c>
      <c r="X115" s="15" t="s">
        <v>67</v>
      </c>
      <c r="Y115" s="15" t="b">
        <v>1</v>
      </c>
      <c r="Z115" s="15" t="s">
        <v>504</v>
      </c>
      <c r="AA115" s="36" t="s">
        <v>506</v>
      </c>
      <c r="AB115" s="15" t="s">
        <v>502</v>
      </c>
      <c r="AC115" s="15"/>
      <c r="AD115" s="15" t="str">
        <f>VLOOKUP(J115,[1]All!$I$78:$J$376,2,FALSE)</f>
        <v>Oke</v>
      </c>
      <c r="AE115" s="37">
        <f t="shared" si="4"/>
        <v>7890869.0764119597</v>
      </c>
      <c r="AF115" s="5">
        <f t="shared" si="5"/>
        <v>867995.59840531554</v>
      </c>
      <c r="AG115" s="15"/>
      <c r="AH115" s="15"/>
      <c r="AI115" s="38">
        <f t="shared" si="2"/>
        <v>8758864.6748172753</v>
      </c>
      <c r="AJ115" s="15" t="s">
        <v>502</v>
      </c>
      <c r="AK115" s="15" t="s">
        <v>502</v>
      </c>
      <c r="AL115" s="15" t="s">
        <v>67</v>
      </c>
      <c r="AM115" s="15" t="s">
        <v>67</v>
      </c>
      <c r="AN115" s="15" t="s">
        <v>22</v>
      </c>
      <c r="AO115" s="72" t="s">
        <v>67</v>
      </c>
      <c r="AP115" s="15" t="s">
        <v>22</v>
      </c>
      <c r="AQ115" s="15" t="s">
        <v>1407</v>
      </c>
      <c r="AR115" s="15" t="s">
        <v>1492</v>
      </c>
    </row>
    <row r="116" spans="1:44" ht="14.25" customHeight="1" x14ac:dyDescent="0.25">
      <c r="A116" s="6">
        <f t="shared" si="6"/>
        <v>45</v>
      </c>
      <c r="B116" s="21">
        <v>117</v>
      </c>
      <c r="C116" s="22" t="s">
        <v>64</v>
      </c>
      <c r="D116" s="23" t="s">
        <v>65</v>
      </c>
      <c r="E116" s="24" t="s">
        <v>233</v>
      </c>
      <c r="F116" s="24" t="s">
        <v>507</v>
      </c>
      <c r="G116" s="25" t="s">
        <v>80</v>
      </c>
      <c r="H116" s="24" t="s">
        <v>367</v>
      </c>
      <c r="I116" s="27" t="s">
        <v>508</v>
      </c>
      <c r="J116" s="26">
        <v>10834</v>
      </c>
      <c r="K116" s="27"/>
      <c r="L116" s="28">
        <v>38504</v>
      </c>
      <c r="M116" s="28">
        <v>38869</v>
      </c>
      <c r="N116" s="29" t="s">
        <v>348</v>
      </c>
      <c r="O116" s="31" t="s">
        <v>349</v>
      </c>
      <c r="P116" s="35" t="s">
        <v>17</v>
      </c>
      <c r="Q116" s="31" t="s">
        <v>73</v>
      </c>
      <c r="R116" s="32" t="s">
        <v>509</v>
      </c>
      <c r="S116" s="33" t="s">
        <v>510</v>
      </c>
      <c r="T116" s="34">
        <v>38869</v>
      </c>
      <c r="U116" s="15" t="b">
        <v>1</v>
      </c>
      <c r="V116" s="15" t="s">
        <v>233</v>
      </c>
      <c r="W116" s="15" t="b">
        <v>1</v>
      </c>
      <c r="X116" s="15" t="s">
        <v>507</v>
      </c>
      <c r="Y116" s="15" t="b">
        <v>1</v>
      </c>
      <c r="Z116" s="15" t="s">
        <v>508</v>
      </c>
      <c r="AA116" s="36" t="s">
        <v>511</v>
      </c>
      <c r="AB116" s="15" t="s">
        <v>233</v>
      </c>
      <c r="AC116" s="15"/>
      <c r="AD116" s="15" t="s">
        <v>77</v>
      </c>
      <c r="AE116" s="37">
        <f t="shared" si="4"/>
        <v>7890869.0764119597</v>
      </c>
      <c r="AF116" s="5">
        <f t="shared" si="5"/>
        <v>867995.59840531554</v>
      </c>
      <c r="AG116" s="15"/>
      <c r="AH116" s="15"/>
      <c r="AI116" s="38">
        <f t="shared" si="2"/>
        <v>8758864.6748172753</v>
      </c>
      <c r="AJ116" s="15" t="s">
        <v>233</v>
      </c>
      <c r="AK116" s="15" t="s">
        <v>233</v>
      </c>
      <c r="AL116" s="15" t="s">
        <v>507</v>
      </c>
      <c r="AM116" s="15" t="s">
        <v>507</v>
      </c>
      <c r="AN116" s="15" t="s">
        <v>233</v>
      </c>
      <c r="AO116" s="72" t="s">
        <v>507</v>
      </c>
      <c r="AP116" s="15" t="s">
        <v>2</v>
      </c>
      <c r="AQ116" s="15" t="s">
        <v>1393</v>
      </c>
      <c r="AR116" s="15"/>
    </row>
    <row r="117" spans="1:44" ht="14.25" customHeight="1" x14ac:dyDescent="0.25">
      <c r="A117" s="6">
        <f t="shared" si="6"/>
        <v>46</v>
      </c>
      <c r="B117" s="21">
        <v>118</v>
      </c>
      <c r="C117" s="22" t="s">
        <v>64</v>
      </c>
      <c r="D117" s="23" t="s">
        <v>65</v>
      </c>
      <c r="E117" s="24" t="s">
        <v>233</v>
      </c>
      <c r="F117" s="24" t="s">
        <v>392</v>
      </c>
      <c r="G117" s="25" t="s">
        <v>80</v>
      </c>
      <c r="H117" s="24" t="s">
        <v>113</v>
      </c>
      <c r="I117" s="27" t="s">
        <v>512</v>
      </c>
      <c r="J117" s="26">
        <v>10835</v>
      </c>
      <c r="K117" s="27"/>
      <c r="L117" s="28">
        <v>38504</v>
      </c>
      <c r="M117" s="28">
        <v>38869</v>
      </c>
      <c r="N117" s="29" t="s">
        <v>348</v>
      </c>
      <c r="O117" s="31" t="s">
        <v>349</v>
      </c>
      <c r="P117" s="35" t="s">
        <v>17</v>
      </c>
      <c r="Q117" s="31" t="s">
        <v>73</v>
      </c>
      <c r="R117" s="32" t="s">
        <v>513</v>
      </c>
      <c r="S117" s="33" t="s">
        <v>395</v>
      </c>
      <c r="T117" s="34">
        <v>38869</v>
      </c>
      <c r="U117" s="15" t="b">
        <v>1</v>
      </c>
      <c r="V117" s="15" t="s">
        <v>233</v>
      </c>
      <c r="W117" s="15" t="b">
        <v>1</v>
      </c>
      <c r="X117" s="15" t="s">
        <v>392</v>
      </c>
      <c r="Y117" s="15" t="b">
        <v>1</v>
      </c>
      <c r="Z117" s="15" t="s">
        <v>512</v>
      </c>
      <c r="AA117" s="36" t="s">
        <v>396</v>
      </c>
      <c r="AB117" s="15" t="s">
        <v>233</v>
      </c>
      <c r="AC117" s="15"/>
      <c r="AD117" s="15" t="str">
        <f>VLOOKUP(J117,[1]All!$I$78:$J$376,2,FALSE)</f>
        <v>Oke</v>
      </c>
      <c r="AE117" s="37">
        <f t="shared" si="4"/>
        <v>7890869.0764119597</v>
      </c>
      <c r="AF117" s="5">
        <f t="shared" si="5"/>
        <v>867995.59840531554</v>
      </c>
      <c r="AG117" s="15"/>
      <c r="AH117" s="15"/>
      <c r="AI117" s="38">
        <f t="shared" si="2"/>
        <v>8758864.6748172753</v>
      </c>
      <c r="AJ117" s="15" t="s">
        <v>233</v>
      </c>
      <c r="AK117" s="15" t="s">
        <v>233</v>
      </c>
      <c r="AL117" s="15" t="s">
        <v>392</v>
      </c>
      <c r="AM117" s="15" t="s">
        <v>392</v>
      </c>
      <c r="AN117" s="15" t="s">
        <v>233</v>
      </c>
      <c r="AO117" s="72" t="s">
        <v>392</v>
      </c>
      <c r="AP117" s="15" t="s">
        <v>3</v>
      </c>
      <c r="AQ117" s="15" t="s">
        <v>1391</v>
      </c>
      <c r="AR117" s="15"/>
    </row>
    <row r="118" spans="1:44" ht="14.25" customHeight="1" x14ac:dyDescent="0.25">
      <c r="A118" s="6">
        <f t="shared" si="6"/>
        <v>47</v>
      </c>
      <c r="B118" s="21">
        <v>119</v>
      </c>
      <c r="C118" s="22" t="s">
        <v>64</v>
      </c>
      <c r="D118" s="23" t="s">
        <v>65</v>
      </c>
      <c r="E118" s="24" t="s">
        <v>78</v>
      </c>
      <c r="F118" s="24" t="s">
        <v>86</v>
      </c>
      <c r="G118" s="25" t="s">
        <v>80</v>
      </c>
      <c r="H118" s="24" t="s">
        <v>113</v>
      </c>
      <c r="I118" s="27" t="s">
        <v>514</v>
      </c>
      <c r="J118" s="26">
        <v>10837</v>
      </c>
      <c r="K118" s="27"/>
      <c r="L118" s="28">
        <v>38504</v>
      </c>
      <c r="M118" s="28">
        <v>38869</v>
      </c>
      <c r="N118" s="29" t="s">
        <v>348</v>
      </c>
      <c r="O118" s="31" t="s">
        <v>349</v>
      </c>
      <c r="P118" s="35" t="s">
        <v>17</v>
      </c>
      <c r="Q118" s="31" t="s">
        <v>73</v>
      </c>
      <c r="R118" s="32" t="s">
        <v>515</v>
      </c>
      <c r="S118" s="33" t="s">
        <v>90</v>
      </c>
      <c r="T118" s="34">
        <v>38869</v>
      </c>
      <c r="U118" s="15" t="b">
        <v>1</v>
      </c>
      <c r="V118" s="15" t="s">
        <v>78</v>
      </c>
      <c r="W118" s="15" t="b">
        <v>1</v>
      </c>
      <c r="X118" s="15" t="s">
        <v>86</v>
      </c>
      <c r="Y118" s="15" t="b">
        <v>1</v>
      </c>
      <c r="Z118" s="15" t="s">
        <v>514</v>
      </c>
      <c r="AA118" s="36" t="s">
        <v>516</v>
      </c>
      <c r="AB118" s="15" t="s">
        <v>78</v>
      </c>
      <c r="AC118" s="15"/>
      <c r="AD118" s="15" t="s">
        <v>77</v>
      </c>
      <c r="AE118" s="37">
        <f t="shared" si="4"/>
        <v>7890869.0764119597</v>
      </c>
      <c r="AF118" s="5">
        <f t="shared" si="5"/>
        <v>867995.59840531554</v>
      </c>
      <c r="AG118" s="15"/>
      <c r="AH118" s="15"/>
      <c r="AI118" s="38">
        <f t="shared" si="2"/>
        <v>8758864.6748172753</v>
      </c>
      <c r="AJ118" s="15" t="s">
        <v>78</v>
      </c>
      <c r="AK118" s="15" t="s">
        <v>78</v>
      </c>
      <c r="AL118" s="15" t="s">
        <v>86</v>
      </c>
      <c r="AM118" s="15" t="s">
        <v>86</v>
      </c>
      <c r="AN118" s="15" t="s">
        <v>5</v>
      </c>
      <c r="AO118" s="72" t="s">
        <v>86</v>
      </c>
      <c r="AP118" s="15" t="s">
        <v>7</v>
      </c>
      <c r="AQ118" s="15" t="s">
        <v>1391</v>
      </c>
      <c r="AR118" s="15"/>
    </row>
    <row r="119" spans="1:44" ht="14.25" customHeight="1" x14ac:dyDescent="0.25">
      <c r="A119" s="6">
        <f t="shared" si="6"/>
        <v>48</v>
      </c>
      <c r="B119" s="21">
        <v>120</v>
      </c>
      <c r="C119" s="22" t="s">
        <v>64</v>
      </c>
      <c r="D119" s="23" t="s">
        <v>65</v>
      </c>
      <c r="E119" s="24" t="s">
        <v>78</v>
      </c>
      <c r="F119" s="24" t="s">
        <v>86</v>
      </c>
      <c r="G119" s="25" t="s">
        <v>80</v>
      </c>
      <c r="H119" s="24" t="s">
        <v>113</v>
      </c>
      <c r="I119" s="27" t="s">
        <v>517</v>
      </c>
      <c r="J119" s="26">
        <v>10839</v>
      </c>
      <c r="K119" s="27"/>
      <c r="L119" s="28">
        <v>38504</v>
      </c>
      <c r="M119" s="28">
        <v>38869</v>
      </c>
      <c r="N119" s="29" t="s">
        <v>348</v>
      </c>
      <c r="O119" s="31" t="s">
        <v>349</v>
      </c>
      <c r="P119" s="35" t="s">
        <v>17</v>
      </c>
      <c r="Q119" s="31" t="s">
        <v>73</v>
      </c>
      <c r="R119" s="32" t="s">
        <v>518</v>
      </c>
      <c r="S119" s="33" t="s">
        <v>90</v>
      </c>
      <c r="T119" s="34">
        <v>38869</v>
      </c>
      <c r="U119" s="15" t="b">
        <v>1</v>
      </c>
      <c r="V119" s="15" t="s">
        <v>78</v>
      </c>
      <c r="W119" s="15" t="b">
        <v>1</v>
      </c>
      <c r="X119" s="15" t="s">
        <v>86</v>
      </c>
      <c r="Y119" s="15" t="b">
        <v>1</v>
      </c>
      <c r="Z119" s="15" t="s">
        <v>517</v>
      </c>
      <c r="AA119" s="36" t="s">
        <v>516</v>
      </c>
      <c r="AB119" s="15" t="s">
        <v>78</v>
      </c>
      <c r="AC119" s="15"/>
      <c r="AD119" s="15" t="str">
        <f>VLOOKUP(J119,[1]All!$I$78:$J$376,2,FALSE)</f>
        <v>Oke</v>
      </c>
      <c r="AE119" s="37">
        <f t="shared" si="4"/>
        <v>7890869.0764119597</v>
      </c>
      <c r="AF119" s="5">
        <f t="shared" si="5"/>
        <v>867995.59840531554</v>
      </c>
      <c r="AG119" s="15"/>
      <c r="AH119" s="15"/>
      <c r="AI119" s="38">
        <f t="shared" si="2"/>
        <v>8758864.6748172753</v>
      </c>
      <c r="AJ119" s="15" t="s">
        <v>78</v>
      </c>
      <c r="AK119" s="15" t="s">
        <v>78</v>
      </c>
      <c r="AL119" s="15" t="s">
        <v>86</v>
      </c>
      <c r="AM119" s="15" t="s">
        <v>86</v>
      </c>
      <c r="AN119" s="15" t="s">
        <v>5</v>
      </c>
      <c r="AO119" s="72" t="s">
        <v>86</v>
      </c>
      <c r="AP119" s="15" t="s">
        <v>7</v>
      </c>
      <c r="AQ119" s="15" t="s">
        <v>1391</v>
      </c>
      <c r="AR119" s="15"/>
    </row>
    <row r="120" spans="1:44" ht="14.25" customHeight="1" x14ac:dyDescent="0.25">
      <c r="A120" s="6">
        <f t="shared" si="6"/>
        <v>49</v>
      </c>
      <c r="B120" s="21">
        <v>121</v>
      </c>
      <c r="C120" s="22" t="s">
        <v>64</v>
      </c>
      <c r="D120" s="23" t="s">
        <v>65</v>
      </c>
      <c r="E120" s="24" t="s">
        <v>233</v>
      </c>
      <c r="F120" s="24" t="s">
        <v>342</v>
      </c>
      <c r="G120" s="25" t="s">
        <v>80</v>
      </c>
      <c r="H120" s="24" t="s">
        <v>519</v>
      </c>
      <c r="I120" s="27" t="s">
        <v>520</v>
      </c>
      <c r="J120" s="26">
        <v>10842</v>
      </c>
      <c r="K120" s="27"/>
      <c r="L120" s="28">
        <v>38504</v>
      </c>
      <c r="M120" s="28">
        <v>38869</v>
      </c>
      <c r="N120" s="29" t="s">
        <v>348</v>
      </c>
      <c r="O120" s="31" t="s">
        <v>349</v>
      </c>
      <c r="P120" s="35" t="s">
        <v>17</v>
      </c>
      <c r="Q120" s="31" t="s">
        <v>73</v>
      </c>
      <c r="R120" s="32" t="s">
        <v>521</v>
      </c>
      <c r="S120" s="33" t="s">
        <v>345</v>
      </c>
      <c r="T120" s="34">
        <v>38869</v>
      </c>
      <c r="U120" s="15" t="b">
        <v>1</v>
      </c>
      <c r="V120" s="15" t="s">
        <v>233</v>
      </c>
      <c r="W120" s="15" t="b">
        <v>1</v>
      </c>
      <c r="X120" s="15" t="s">
        <v>342</v>
      </c>
      <c r="Y120" s="15" t="b">
        <v>1</v>
      </c>
      <c r="Z120" s="15" t="s">
        <v>520</v>
      </c>
      <c r="AA120" s="36" t="s">
        <v>522</v>
      </c>
      <c r="AB120" s="15" t="s">
        <v>233</v>
      </c>
      <c r="AC120" s="15"/>
      <c r="AD120" s="15" t="s">
        <v>77</v>
      </c>
      <c r="AE120" s="37">
        <f t="shared" si="4"/>
        <v>7890869.0764119597</v>
      </c>
      <c r="AF120" s="5">
        <f t="shared" si="5"/>
        <v>867995.59840531554</v>
      </c>
      <c r="AG120" s="15"/>
      <c r="AH120" s="15"/>
      <c r="AI120" s="38">
        <f t="shared" si="2"/>
        <v>8758864.6748172753</v>
      </c>
      <c r="AJ120" s="15" t="s">
        <v>233</v>
      </c>
      <c r="AK120" s="15" t="s">
        <v>233</v>
      </c>
      <c r="AL120" s="15" t="s">
        <v>337</v>
      </c>
      <c r="AM120" s="15" t="s">
        <v>337</v>
      </c>
      <c r="AN120" s="15" t="s">
        <v>233</v>
      </c>
      <c r="AO120" s="72" t="s">
        <v>337</v>
      </c>
      <c r="AP120" s="15" t="s">
        <v>2</v>
      </c>
      <c r="AQ120" s="15" t="s">
        <v>1408</v>
      </c>
      <c r="AR120" s="15"/>
    </row>
    <row r="121" spans="1:44" ht="14.25" customHeight="1" x14ac:dyDescent="0.25">
      <c r="A121" s="6">
        <f t="shared" si="6"/>
        <v>50</v>
      </c>
      <c r="B121" s="21">
        <v>122</v>
      </c>
      <c r="C121" s="22" t="s">
        <v>64</v>
      </c>
      <c r="D121" s="23" t="s">
        <v>65</v>
      </c>
      <c r="E121" s="24" t="s">
        <v>233</v>
      </c>
      <c r="F121" s="24" t="s">
        <v>523</v>
      </c>
      <c r="G121" s="25" t="s">
        <v>80</v>
      </c>
      <c r="H121" s="24" t="s">
        <v>113</v>
      </c>
      <c r="I121" s="27" t="s">
        <v>524</v>
      </c>
      <c r="J121" s="26">
        <v>10845</v>
      </c>
      <c r="K121" s="27"/>
      <c r="L121" s="28">
        <v>38504</v>
      </c>
      <c r="M121" s="28">
        <v>39052</v>
      </c>
      <c r="N121" s="29" t="s">
        <v>348</v>
      </c>
      <c r="O121" s="31" t="s">
        <v>349</v>
      </c>
      <c r="P121" s="35" t="s">
        <v>17</v>
      </c>
      <c r="Q121" s="31" t="s">
        <v>73</v>
      </c>
      <c r="R121" s="32" t="s">
        <v>525</v>
      </c>
      <c r="S121" s="33" t="s">
        <v>237</v>
      </c>
      <c r="T121" s="34">
        <v>39052</v>
      </c>
      <c r="U121" s="15" t="b">
        <v>1</v>
      </c>
      <c r="V121" s="15" t="s">
        <v>233</v>
      </c>
      <c r="W121" s="15" t="b">
        <v>1</v>
      </c>
      <c r="X121" s="15" t="s">
        <v>523</v>
      </c>
      <c r="Y121" s="15" t="b">
        <v>1</v>
      </c>
      <c r="Z121" s="15" t="s">
        <v>524</v>
      </c>
      <c r="AA121" s="36" t="s">
        <v>526</v>
      </c>
      <c r="AB121" s="15" t="s">
        <v>233</v>
      </c>
      <c r="AC121" s="15"/>
      <c r="AD121" s="15" t="str">
        <f>VLOOKUP(J121,[1]All!$I$78:$J$376,2,FALSE)</f>
        <v>Oke</v>
      </c>
      <c r="AE121" s="37">
        <f t="shared" si="4"/>
        <v>7890869.0764119597</v>
      </c>
      <c r="AF121" s="5">
        <f t="shared" si="5"/>
        <v>867995.59840531554</v>
      </c>
      <c r="AG121" s="15"/>
      <c r="AH121" s="15"/>
      <c r="AI121" s="38">
        <f t="shared" si="2"/>
        <v>8758864.6748172753</v>
      </c>
      <c r="AJ121" s="15" t="s">
        <v>233</v>
      </c>
      <c r="AK121" s="15" t="s">
        <v>233</v>
      </c>
      <c r="AL121" s="15" t="s">
        <v>523</v>
      </c>
      <c r="AM121" s="15" t="s">
        <v>523</v>
      </c>
      <c r="AN121" s="15" t="s">
        <v>233</v>
      </c>
      <c r="AO121" s="72" t="s">
        <v>523</v>
      </c>
      <c r="AP121" s="15" t="s">
        <v>2</v>
      </c>
      <c r="AQ121" s="15" t="s">
        <v>1391</v>
      </c>
      <c r="AR121" s="15"/>
    </row>
    <row r="122" spans="1:44" ht="14.25" customHeight="1" x14ac:dyDescent="0.25">
      <c r="A122" s="6">
        <f t="shared" si="6"/>
        <v>51</v>
      </c>
      <c r="B122" s="21">
        <v>123</v>
      </c>
      <c r="C122" s="22" t="s">
        <v>64</v>
      </c>
      <c r="D122" s="23" t="s">
        <v>65</v>
      </c>
      <c r="E122" s="24" t="s">
        <v>220</v>
      </c>
      <c r="F122" s="24" t="s">
        <v>527</v>
      </c>
      <c r="G122" s="25" t="s">
        <v>80</v>
      </c>
      <c r="H122" s="24" t="s">
        <v>528</v>
      </c>
      <c r="I122" s="27" t="s">
        <v>529</v>
      </c>
      <c r="J122" s="26">
        <v>10849</v>
      </c>
      <c r="K122" s="27"/>
      <c r="L122" s="28">
        <v>38516</v>
      </c>
      <c r="M122" s="28">
        <v>38869</v>
      </c>
      <c r="N122" s="29" t="s">
        <v>348</v>
      </c>
      <c r="O122" s="31" t="s">
        <v>349</v>
      </c>
      <c r="P122" s="35" t="s">
        <v>17</v>
      </c>
      <c r="Q122" s="31" t="s">
        <v>73</v>
      </c>
      <c r="R122" s="32" t="s">
        <v>530</v>
      </c>
      <c r="S122" s="33" t="s">
        <v>311</v>
      </c>
      <c r="T122" s="34">
        <v>38869</v>
      </c>
      <c r="U122" s="15" t="b">
        <v>1</v>
      </c>
      <c r="V122" s="15" t="s">
        <v>220</v>
      </c>
      <c r="W122" s="15" t="b">
        <v>1</v>
      </c>
      <c r="X122" s="15" t="s">
        <v>527</v>
      </c>
      <c r="Y122" s="15" t="b">
        <v>1</v>
      </c>
      <c r="Z122" s="15" t="s">
        <v>529</v>
      </c>
      <c r="AA122" s="36" t="s">
        <v>531</v>
      </c>
      <c r="AB122" s="15" t="s">
        <v>220</v>
      </c>
      <c r="AC122" s="15"/>
      <c r="AD122" s="15" t="s">
        <v>77</v>
      </c>
      <c r="AE122" s="37">
        <f t="shared" si="4"/>
        <v>7890869.0764119597</v>
      </c>
      <c r="AF122" s="5">
        <f t="shared" si="5"/>
        <v>867995.59840531554</v>
      </c>
      <c r="AG122" s="15"/>
      <c r="AH122" s="15"/>
      <c r="AI122" s="38">
        <f t="shared" si="2"/>
        <v>8758864.6748172753</v>
      </c>
      <c r="AJ122" s="15" t="s">
        <v>220</v>
      </c>
      <c r="AK122" s="15" t="s">
        <v>220</v>
      </c>
      <c r="AL122" s="15" t="s">
        <v>527</v>
      </c>
      <c r="AM122" s="15" t="s">
        <v>527</v>
      </c>
      <c r="AN122" s="15" t="s">
        <v>21</v>
      </c>
      <c r="AO122" s="72" t="s">
        <v>527</v>
      </c>
      <c r="AP122" s="15" t="s">
        <v>21</v>
      </c>
      <c r="AQ122" s="15" t="s">
        <v>1409</v>
      </c>
      <c r="AR122" s="15"/>
    </row>
    <row r="123" spans="1:44" ht="14.25" customHeight="1" x14ac:dyDescent="0.25">
      <c r="A123" s="6">
        <f t="shared" si="6"/>
        <v>52</v>
      </c>
      <c r="B123" s="21">
        <v>124</v>
      </c>
      <c r="C123" s="22" t="s">
        <v>64</v>
      </c>
      <c r="D123" s="23" t="s">
        <v>65</v>
      </c>
      <c r="E123" s="24" t="s">
        <v>78</v>
      </c>
      <c r="F123" s="24" t="s">
        <v>86</v>
      </c>
      <c r="G123" s="25" t="s">
        <v>80</v>
      </c>
      <c r="H123" s="24" t="s">
        <v>209</v>
      </c>
      <c r="I123" s="27" t="s">
        <v>532</v>
      </c>
      <c r="J123" s="26">
        <v>10875</v>
      </c>
      <c r="K123" s="27"/>
      <c r="L123" s="28">
        <v>38511</v>
      </c>
      <c r="M123" s="28">
        <v>38869</v>
      </c>
      <c r="N123" s="29" t="s">
        <v>348</v>
      </c>
      <c r="O123" s="31" t="s">
        <v>349</v>
      </c>
      <c r="P123" s="35" t="s">
        <v>17</v>
      </c>
      <c r="Q123" s="31" t="s">
        <v>73</v>
      </c>
      <c r="R123" s="32" t="s">
        <v>533</v>
      </c>
      <c r="S123" s="33" t="s">
        <v>90</v>
      </c>
      <c r="T123" s="34">
        <v>38869</v>
      </c>
      <c r="U123" s="15" t="b">
        <v>1</v>
      </c>
      <c r="V123" s="15" t="s">
        <v>78</v>
      </c>
      <c r="W123" s="15" t="b">
        <v>1</v>
      </c>
      <c r="X123" s="15" t="s">
        <v>86</v>
      </c>
      <c r="Y123" s="15" t="b">
        <v>1</v>
      </c>
      <c r="Z123" s="15" t="s">
        <v>532</v>
      </c>
      <c r="AA123" s="36" t="s">
        <v>205</v>
      </c>
      <c r="AB123" s="15" t="s">
        <v>78</v>
      </c>
      <c r="AC123" s="15"/>
      <c r="AD123" s="15" t="str">
        <f>VLOOKUP(J123,[1]All!$I$78:$J$376,2,FALSE)</f>
        <v>Oke</v>
      </c>
      <c r="AE123" s="37">
        <f t="shared" si="4"/>
        <v>7890869.0764119597</v>
      </c>
      <c r="AF123" s="5">
        <f t="shared" si="5"/>
        <v>867995.59840531554</v>
      </c>
      <c r="AG123" s="15"/>
      <c r="AH123" s="15"/>
      <c r="AI123" s="38">
        <f t="shared" si="2"/>
        <v>8758864.6748172753</v>
      </c>
      <c r="AJ123" s="15" t="s">
        <v>78</v>
      </c>
      <c r="AK123" s="15" t="s">
        <v>78</v>
      </c>
      <c r="AL123" s="15" t="s">
        <v>86</v>
      </c>
      <c r="AM123" s="15" t="s">
        <v>86</v>
      </c>
      <c r="AN123" s="15" t="s">
        <v>5</v>
      </c>
      <c r="AO123" s="72" t="s">
        <v>86</v>
      </c>
      <c r="AP123" s="15" t="s">
        <v>7</v>
      </c>
      <c r="AQ123" s="15" t="s">
        <v>1390</v>
      </c>
      <c r="AR123" s="15"/>
    </row>
    <row r="124" spans="1:44" ht="14.25" customHeight="1" x14ac:dyDescent="0.25">
      <c r="A124" s="6">
        <f t="shared" si="6"/>
        <v>53</v>
      </c>
      <c r="B124" s="21">
        <v>125</v>
      </c>
      <c r="C124" s="22" t="s">
        <v>64</v>
      </c>
      <c r="D124" s="23" t="s">
        <v>65</v>
      </c>
      <c r="E124" s="24" t="s">
        <v>78</v>
      </c>
      <c r="F124" s="24" t="s">
        <v>79</v>
      </c>
      <c r="G124" s="25" t="s">
        <v>80</v>
      </c>
      <c r="H124" s="24" t="s">
        <v>113</v>
      </c>
      <c r="I124" s="27" t="s">
        <v>534</v>
      </c>
      <c r="J124" s="26">
        <v>10876</v>
      </c>
      <c r="K124" s="27"/>
      <c r="L124" s="28">
        <v>38509</v>
      </c>
      <c r="M124" s="28">
        <v>39022</v>
      </c>
      <c r="N124" s="29" t="s">
        <v>348</v>
      </c>
      <c r="O124" s="31" t="s">
        <v>349</v>
      </c>
      <c r="P124" s="35" t="s">
        <v>17</v>
      </c>
      <c r="Q124" s="31" t="s">
        <v>73</v>
      </c>
      <c r="R124" s="32" t="s">
        <v>535</v>
      </c>
      <c r="S124" s="33" t="s">
        <v>84</v>
      </c>
      <c r="T124" s="34">
        <v>39022</v>
      </c>
      <c r="U124" s="15" t="b">
        <v>1</v>
      </c>
      <c r="V124" s="15" t="s">
        <v>78</v>
      </c>
      <c r="W124" s="15" t="b">
        <v>1</v>
      </c>
      <c r="X124" s="15" t="s">
        <v>79</v>
      </c>
      <c r="Y124" s="15" t="b">
        <v>1</v>
      </c>
      <c r="Z124" s="15" t="s">
        <v>534</v>
      </c>
      <c r="AA124" s="36" t="s">
        <v>359</v>
      </c>
      <c r="AB124" s="15" t="s">
        <v>78</v>
      </c>
      <c r="AC124" s="15"/>
      <c r="AD124" s="15" t="s">
        <v>77</v>
      </c>
      <c r="AE124" s="37">
        <f t="shared" si="4"/>
        <v>7890869.0764119597</v>
      </c>
      <c r="AF124" s="5">
        <f t="shared" si="5"/>
        <v>867995.59840531554</v>
      </c>
      <c r="AG124" s="15"/>
      <c r="AH124" s="15"/>
      <c r="AI124" s="38">
        <f t="shared" si="2"/>
        <v>8758864.6748172753</v>
      </c>
      <c r="AJ124" s="15" t="s">
        <v>78</v>
      </c>
      <c r="AK124" s="15" t="s">
        <v>78</v>
      </c>
      <c r="AL124" s="15" t="s">
        <v>79</v>
      </c>
      <c r="AM124" s="15" t="s">
        <v>79</v>
      </c>
      <c r="AN124" s="15" t="s">
        <v>5</v>
      </c>
      <c r="AO124" s="72" t="s">
        <v>79</v>
      </c>
      <c r="AP124" s="15" t="s">
        <v>5</v>
      </c>
      <c r="AQ124" s="15" t="s">
        <v>1391</v>
      </c>
      <c r="AR124" s="15"/>
    </row>
    <row r="125" spans="1:44" ht="14.25" customHeight="1" x14ac:dyDescent="0.25">
      <c r="A125" s="6">
        <f t="shared" si="6"/>
        <v>54</v>
      </c>
      <c r="B125" s="21">
        <v>126</v>
      </c>
      <c r="C125" s="22" t="s">
        <v>64</v>
      </c>
      <c r="D125" s="23" t="s">
        <v>65</v>
      </c>
      <c r="E125" s="24" t="s">
        <v>331</v>
      </c>
      <c r="F125" s="24" t="s">
        <v>371</v>
      </c>
      <c r="G125" s="25" t="s">
        <v>80</v>
      </c>
      <c r="H125" s="24" t="s">
        <v>202</v>
      </c>
      <c r="I125" s="27" t="s">
        <v>536</v>
      </c>
      <c r="J125" s="26">
        <v>10905</v>
      </c>
      <c r="K125" s="27"/>
      <c r="L125" s="28">
        <v>38504</v>
      </c>
      <c r="M125" s="28">
        <v>38961</v>
      </c>
      <c r="N125" s="29" t="s">
        <v>348</v>
      </c>
      <c r="O125" s="31" t="s">
        <v>349</v>
      </c>
      <c r="P125" s="35" t="s">
        <v>17</v>
      </c>
      <c r="Q125" s="31" t="s">
        <v>73</v>
      </c>
      <c r="R125" s="32" t="s">
        <v>537</v>
      </c>
      <c r="S125" s="33" t="s">
        <v>374</v>
      </c>
      <c r="T125" s="34">
        <v>38961</v>
      </c>
      <c r="U125" s="15" t="b">
        <v>1</v>
      </c>
      <c r="V125" s="15" t="s">
        <v>331</v>
      </c>
      <c r="W125" s="15" t="b">
        <v>1</v>
      </c>
      <c r="X125" s="15" t="s">
        <v>371</v>
      </c>
      <c r="Y125" s="15" t="b">
        <v>1</v>
      </c>
      <c r="Z125" s="15" t="s">
        <v>536</v>
      </c>
      <c r="AA125" s="36" t="s">
        <v>538</v>
      </c>
      <c r="AB125" s="15" t="s">
        <v>331</v>
      </c>
      <c r="AC125" s="15"/>
      <c r="AD125" s="15" t="str">
        <f>VLOOKUP(J125,[1]All!$I$78:$J$376,2,FALSE)</f>
        <v>Oke</v>
      </c>
      <c r="AE125" s="37">
        <f t="shared" si="4"/>
        <v>7890869.0764119597</v>
      </c>
      <c r="AF125" s="5">
        <f t="shared" si="5"/>
        <v>867995.59840531554</v>
      </c>
      <c r="AG125" s="15"/>
      <c r="AH125" s="15"/>
      <c r="AI125" s="38">
        <f t="shared" si="2"/>
        <v>8758864.6748172753</v>
      </c>
      <c r="AJ125" s="15" t="s">
        <v>331</v>
      </c>
      <c r="AK125" s="15" t="s">
        <v>331</v>
      </c>
      <c r="AL125" s="15" t="s">
        <v>371</v>
      </c>
      <c r="AM125" s="15" t="s">
        <v>371</v>
      </c>
      <c r="AN125" s="15" t="s">
        <v>13</v>
      </c>
      <c r="AO125" s="72" t="s">
        <v>371</v>
      </c>
      <c r="AP125" s="15" t="s">
        <v>13</v>
      </c>
      <c r="AQ125" s="15" t="s">
        <v>1383</v>
      </c>
      <c r="AR125" s="15"/>
    </row>
    <row r="126" spans="1:44" ht="14.25" customHeight="1" x14ac:dyDescent="0.25">
      <c r="A126" s="6">
        <f t="shared" si="6"/>
        <v>55</v>
      </c>
      <c r="B126" s="21">
        <v>127</v>
      </c>
      <c r="C126" s="22" t="s">
        <v>64</v>
      </c>
      <c r="D126" s="23" t="s">
        <v>65</v>
      </c>
      <c r="E126" s="24" t="s">
        <v>331</v>
      </c>
      <c r="F126" s="24" t="s">
        <v>539</v>
      </c>
      <c r="G126" s="25" t="s">
        <v>80</v>
      </c>
      <c r="H126" s="24" t="s">
        <v>353</v>
      </c>
      <c r="I126" s="27" t="s">
        <v>540</v>
      </c>
      <c r="J126" s="26">
        <v>10906</v>
      </c>
      <c r="K126" s="27"/>
      <c r="L126" s="28">
        <v>38504</v>
      </c>
      <c r="M126" s="28">
        <v>38869</v>
      </c>
      <c r="N126" s="29" t="s">
        <v>348</v>
      </c>
      <c r="O126" s="31" t="s">
        <v>349</v>
      </c>
      <c r="P126" s="35" t="s">
        <v>17</v>
      </c>
      <c r="Q126" s="31" t="s">
        <v>73</v>
      </c>
      <c r="R126" s="32" t="s">
        <v>541</v>
      </c>
      <c r="S126" s="33" t="s">
        <v>464</v>
      </c>
      <c r="T126" s="34">
        <v>38869</v>
      </c>
      <c r="U126" s="15" t="b">
        <v>1</v>
      </c>
      <c r="V126" s="15" t="s">
        <v>331</v>
      </c>
      <c r="W126" s="15" t="b">
        <v>1</v>
      </c>
      <c r="X126" s="15" t="s">
        <v>539</v>
      </c>
      <c r="Y126" s="15" t="b">
        <v>1</v>
      </c>
      <c r="Z126" s="15" t="s">
        <v>540</v>
      </c>
      <c r="AA126" s="36" t="s">
        <v>542</v>
      </c>
      <c r="AB126" s="15" t="s">
        <v>331</v>
      </c>
      <c r="AC126" s="15"/>
      <c r="AD126" s="15" t="s">
        <v>77</v>
      </c>
      <c r="AE126" s="37">
        <f t="shared" si="4"/>
        <v>7890869.0764119597</v>
      </c>
      <c r="AF126" s="5">
        <f t="shared" si="5"/>
        <v>867995.59840531554</v>
      </c>
      <c r="AG126" s="15"/>
      <c r="AH126" s="15"/>
      <c r="AI126" s="38">
        <f t="shared" si="2"/>
        <v>8758864.6748172753</v>
      </c>
      <c r="AJ126" s="15" t="s">
        <v>331</v>
      </c>
      <c r="AK126" s="15" t="s">
        <v>331</v>
      </c>
      <c r="AL126" s="15" t="s">
        <v>543</v>
      </c>
      <c r="AM126" s="15" t="s">
        <v>543</v>
      </c>
      <c r="AN126" s="15" t="s">
        <v>13</v>
      </c>
      <c r="AO126" s="72" t="s">
        <v>543</v>
      </c>
      <c r="AP126" s="15" t="s">
        <v>13</v>
      </c>
      <c r="AQ126" s="15" t="s">
        <v>1390</v>
      </c>
      <c r="AR126" s="15"/>
    </row>
    <row r="127" spans="1:44" ht="14.25" customHeight="1" x14ac:dyDescent="0.25">
      <c r="A127" s="6">
        <f t="shared" si="6"/>
        <v>56</v>
      </c>
      <c r="B127" s="21">
        <v>128</v>
      </c>
      <c r="C127" s="22" t="s">
        <v>64</v>
      </c>
      <c r="D127" s="23" t="s">
        <v>65</v>
      </c>
      <c r="E127" s="24" t="s">
        <v>303</v>
      </c>
      <c r="F127" s="24" t="s">
        <v>544</v>
      </c>
      <c r="G127" s="25" t="s">
        <v>68</v>
      </c>
      <c r="H127" s="24" t="s">
        <v>545</v>
      </c>
      <c r="I127" s="27" t="s">
        <v>546</v>
      </c>
      <c r="J127" s="26">
        <v>10962</v>
      </c>
      <c r="K127" s="27"/>
      <c r="L127" s="28">
        <v>38513</v>
      </c>
      <c r="M127" s="28">
        <v>38878</v>
      </c>
      <c r="N127" s="29" t="s">
        <v>348</v>
      </c>
      <c r="O127" s="31" t="s">
        <v>349</v>
      </c>
      <c r="P127" s="35" t="s">
        <v>17</v>
      </c>
      <c r="Q127" s="31" t="s">
        <v>73</v>
      </c>
      <c r="R127" s="32" t="s">
        <v>547</v>
      </c>
      <c r="S127" s="33" t="s">
        <v>75</v>
      </c>
      <c r="T127" s="34">
        <v>38878</v>
      </c>
      <c r="U127" s="15" t="b">
        <v>1</v>
      </c>
      <c r="V127" s="15" t="s">
        <v>303</v>
      </c>
      <c r="W127" s="15" t="b">
        <v>1</v>
      </c>
      <c r="X127" s="15" t="s">
        <v>544</v>
      </c>
      <c r="Y127" s="15" t="b">
        <v>1</v>
      </c>
      <c r="Z127" s="15" t="s">
        <v>546</v>
      </c>
      <c r="AA127" s="36" t="s">
        <v>548</v>
      </c>
      <c r="AB127" s="15" t="s">
        <v>303</v>
      </c>
      <c r="AC127" s="15"/>
      <c r="AD127" s="15" t="str">
        <f>VLOOKUP(J127,[1]All!$I$78:$J$376,2,FALSE)</f>
        <v>Oke</v>
      </c>
      <c r="AE127" s="37">
        <f t="shared" si="4"/>
        <v>7890869.0764119597</v>
      </c>
      <c r="AF127" s="5">
        <f t="shared" si="5"/>
        <v>867995.59840531554</v>
      </c>
      <c r="AG127" s="15"/>
      <c r="AH127" s="15"/>
      <c r="AI127" s="38">
        <f t="shared" si="2"/>
        <v>8758864.6748172753</v>
      </c>
      <c r="AJ127" s="15" t="s">
        <v>303</v>
      </c>
      <c r="AK127" s="15" t="s">
        <v>303</v>
      </c>
      <c r="AL127" s="15" t="s">
        <v>544</v>
      </c>
      <c r="AM127" s="15" t="s">
        <v>544</v>
      </c>
      <c r="AN127" s="15" t="s">
        <v>22</v>
      </c>
      <c r="AO127" s="72" t="s">
        <v>544</v>
      </c>
      <c r="AP127" s="15" t="s">
        <v>23</v>
      </c>
      <c r="AQ127" s="15" t="s">
        <v>1410</v>
      </c>
      <c r="AR127" s="15" t="s">
        <v>1493</v>
      </c>
    </row>
    <row r="128" spans="1:44" ht="14.25" customHeight="1" x14ac:dyDescent="0.25">
      <c r="A128" s="6">
        <f t="shared" si="6"/>
        <v>57</v>
      </c>
      <c r="B128" s="21">
        <v>129</v>
      </c>
      <c r="C128" s="22" t="s">
        <v>64</v>
      </c>
      <c r="D128" s="23" t="s">
        <v>65</v>
      </c>
      <c r="E128" s="24" t="s">
        <v>303</v>
      </c>
      <c r="F128" s="24" t="s">
        <v>544</v>
      </c>
      <c r="G128" s="25" t="s">
        <v>68</v>
      </c>
      <c r="H128" s="24" t="s">
        <v>549</v>
      </c>
      <c r="I128" s="27" t="s">
        <v>550</v>
      </c>
      <c r="J128" s="26">
        <v>10973</v>
      </c>
      <c r="K128" s="27"/>
      <c r="L128" s="28">
        <v>38534</v>
      </c>
      <c r="M128" s="28">
        <v>38899</v>
      </c>
      <c r="N128" s="29" t="s">
        <v>348</v>
      </c>
      <c r="O128" s="31" t="s">
        <v>349</v>
      </c>
      <c r="P128" s="35" t="s">
        <v>17</v>
      </c>
      <c r="Q128" s="31" t="s">
        <v>73</v>
      </c>
      <c r="R128" s="32" t="s">
        <v>551</v>
      </c>
      <c r="S128" s="33" t="s">
        <v>75</v>
      </c>
      <c r="T128" s="34">
        <v>38899</v>
      </c>
      <c r="U128" s="15" t="b">
        <v>1</v>
      </c>
      <c r="V128" s="15" t="s">
        <v>303</v>
      </c>
      <c r="W128" s="15" t="b">
        <v>1</v>
      </c>
      <c r="X128" s="15" t="s">
        <v>544</v>
      </c>
      <c r="Y128" s="15" t="b">
        <v>1</v>
      </c>
      <c r="Z128" s="15" t="s">
        <v>550</v>
      </c>
      <c r="AA128" s="36" t="s">
        <v>548</v>
      </c>
      <c r="AB128" s="15" t="s">
        <v>303</v>
      </c>
      <c r="AC128" s="15"/>
      <c r="AD128" s="15" t="s">
        <v>77</v>
      </c>
      <c r="AE128" s="37">
        <f t="shared" si="4"/>
        <v>7890869.0764119597</v>
      </c>
      <c r="AF128" s="5">
        <f t="shared" si="5"/>
        <v>867995.59840531554</v>
      </c>
      <c r="AG128" s="15"/>
      <c r="AH128" s="15"/>
      <c r="AI128" s="38">
        <f t="shared" si="2"/>
        <v>8758864.6748172753</v>
      </c>
      <c r="AJ128" s="15" t="s">
        <v>303</v>
      </c>
      <c r="AK128" s="15" t="s">
        <v>303</v>
      </c>
      <c r="AL128" s="15" t="s">
        <v>544</v>
      </c>
      <c r="AM128" s="15" t="s">
        <v>544</v>
      </c>
      <c r="AN128" s="15" t="s">
        <v>22</v>
      </c>
      <c r="AO128" s="72" t="s">
        <v>544</v>
      </c>
      <c r="AP128" s="15" t="s">
        <v>23</v>
      </c>
      <c r="AQ128" s="15" t="s">
        <v>1410</v>
      </c>
      <c r="AR128" s="15" t="s">
        <v>1493</v>
      </c>
    </row>
    <row r="129" spans="1:44" ht="14.25" customHeight="1" x14ac:dyDescent="0.25">
      <c r="A129" s="6">
        <f t="shared" si="6"/>
        <v>58</v>
      </c>
      <c r="B129" s="21">
        <v>130</v>
      </c>
      <c r="C129" s="22" t="s">
        <v>64</v>
      </c>
      <c r="D129" s="23" t="s">
        <v>65</v>
      </c>
      <c r="E129" s="24" t="s">
        <v>233</v>
      </c>
      <c r="F129" s="24" t="s">
        <v>234</v>
      </c>
      <c r="G129" s="25" t="s">
        <v>80</v>
      </c>
      <c r="H129" s="24" t="s">
        <v>552</v>
      </c>
      <c r="I129" s="27" t="s">
        <v>553</v>
      </c>
      <c r="J129" s="26">
        <v>11035</v>
      </c>
      <c r="K129" s="27"/>
      <c r="L129" s="28">
        <v>38534</v>
      </c>
      <c r="M129" s="28">
        <v>38899</v>
      </c>
      <c r="N129" s="29" t="s">
        <v>348</v>
      </c>
      <c r="O129" s="31" t="s">
        <v>349</v>
      </c>
      <c r="P129" s="35" t="s">
        <v>17</v>
      </c>
      <c r="Q129" s="31" t="s">
        <v>73</v>
      </c>
      <c r="R129" s="32" t="s">
        <v>554</v>
      </c>
      <c r="S129" s="33" t="s">
        <v>237</v>
      </c>
      <c r="T129" s="34">
        <v>38899</v>
      </c>
      <c r="U129" s="15" t="b">
        <v>1</v>
      </c>
      <c r="V129" s="15" t="s">
        <v>233</v>
      </c>
      <c r="W129" s="15" t="b">
        <v>1</v>
      </c>
      <c r="X129" s="15" t="s">
        <v>234</v>
      </c>
      <c r="Y129" s="15" t="b">
        <v>1</v>
      </c>
      <c r="Z129" s="15" t="s">
        <v>553</v>
      </c>
      <c r="AA129" s="36" t="s">
        <v>555</v>
      </c>
      <c r="AB129" s="15" t="s">
        <v>233</v>
      </c>
      <c r="AC129" s="15"/>
      <c r="AD129" s="15" t="str">
        <f>VLOOKUP(J129,[1]All!$I$78:$J$376,2,FALSE)</f>
        <v>Oke</v>
      </c>
      <c r="AE129" s="37">
        <f t="shared" si="4"/>
        <v>7890869.0764119597</v>
      </c>
      <c r="AF129" s="5">
        <f t="shared" si="5"/>
        <v>867995.59840531554</v>
      </c>
      <c r="AG129" s="15"/>
      <c r="AH129" s="15"/>
      <c r="AI129" s="38">
        <f t="shared" si="2"/>
        <v>8758864.6748172753</v>
      </c>
      <c r="AJ129" s="15" t="s">
        <v>233</v>
      </c>
      <c r="AK129" s="15" t="s">
        <v>233</v>
      </c>
      <c r="AL129" s="15" t="s">
        <v>234</v>
      </c>
      <c r="AM129" s="15" t="s">
        <v>234</v>
      </c>
      <c r="AN129" s="15" t="s">
        <v>233</v>
      </c>
      <c r="AO129" s="72" t="s">
        <v>234</v>
      </c>
      <c r="AP129" s="15" t="s">
        <v>2</v>
      </c>
      <c r="AQ129" s="15" t="s">
        <v>1411</v>
      </c>
      <c r="AR129" s="15"/>
    </row>
    <row r="130" spans="1:44" ht="14.25" customHeight="1" x14ac:dyDescent="0.25">
      <c r="A130" s="6">
        <f t="shared" si="6"/>
        <v>59</v>
      </c>
      <c r="B130" s="21">
        <v>131</v>
      </c>
      <c r="C130" s="22" t="s">
        <v>64</v>
      </c>
      <c r="D130" s="23" t="s">
        <v>65</v>
      </c>
      <c r="E130" s="24" t="s">
        <v>233</v>
      </c>
      <c r="F130" s="24" t="s">
        <v>523</v>
      </c>
      <c r="G130" s="25" t="s">
        <v>80</v>
      </c>
      <c r="H130" s="24" t="s">
        <v>113</v>
      </c>
      <c r="I130" s="27" t="s">
        <v>556</v>
      </c>
      <c r="J130" s="26">
        <v>11036</v>
      </c>
      <c r="K130" s="27"/>
      <c r="L130" s="28">
        <v>38534</v>
      </c>
      <c r="M130" s="28">
        <v>38899</v>
      </c>
      <c r="N130" s="29" t="s">
        <v>348</v>
      </c>
      <c r="O130" s="31" t="s">
        <v>349</v>
      </c>
      <c r="P130" s="35" t="s">
        <v>17</v>
      </c>
      <c r="Q130" s="31" t="s">
        <v>73</v>
      </c>
      <c r="R130" s="32" t="s">
        <v>557</v>
      </c>
      <c r="S130" s="33" t="s">
        <v>237</v>
      </c>
      <c r="T130" s="34">
        <v>38899</v>
      </c>
      <c r="U130" s="15" t="b">
        <v>1</v>
      </c>
      <c r="V130" s="15" t="s">
        <v>233</v>
      </c>
      <c r="W130" s="15" t="b">
        <v>1</v>
      </c>
      <c r="X130" s="15" t="s">
        <v>523</v>
      </c>
      <c r="Y130" s="15" t="b">
        <v>1</v>
      </c>
      <c r="Z130" s="15" t="s">
        <v>556</v>
      </c>
      <c r="AA130" s="36" t="s">
        <v>526</v>
      </c>
      <c r="AB130" s="15" t="s">
        <v>233</v>
      </c>
      <c r="AC130" s="15"/>
      <c r="AD130" s="15" t="s">
        <v>77</v>
      </c>
      <c r="AE130" s="37">
        <f t="shared" si="4"/>
        <v>7890869.0764119597</v>
      </c>
      <c r="AF130" s="5">
        <f t="shared" si="5"/>
        <v>867995.59840531554</v>
      </c>
      <c r="AG130" s="15"/>
      <c r="AH130" s="15"/>
      <c r="AI130" s="38">
        <f t="shared" si="2"/>
        <v>8758864.6748172753</v>
      </c>
      <c r="AJ130" s="15" t="s">
        <v>233</v>
      </c>
      <c r="AK130" s="15" t="s">
        <v>233</v>
      </c>
      <c r="AL130" s="15" t="s">
        <v>523</v>
      </c>
      <c r="AM130" s="15" t="s">
        <v>234</v>
      </c>
      <c r="AN130" s="15" t="s">
        <v>233</v>
      </c>
      <c r="AO130" s="72" t="s">
        <v>523</v>
      </c>
      <c r="AP130" s="15" t="s">
        <v>2</v>
      </c>
      <c r="AQ130" s="15" t="s">
        <v>1391</v>
      </c>
      <c r="AR130" s="15"/>
    </row>
    <row r="131" spans="1:44" ht="14.25" customHeight="1" x14ac:dyDescent="0.25">
      <c r="A131" s="6">
        <f t="shared" si="6"/>
        <v>60</v>
      </c>
      <c r="B131" s="21">
        <v>132</v>
      </c>
      <c r="C131" s="22" t="s">
        <v>64</v>
      </c>
      <c r="D131" s="23" t="s">
        <v>65</v>
      </c>
      <c r="E131" s="24" t="s">
        <v>220</v>
      </c>
      <c r="F131" s="24" t="s">
        <v>221</v>
      </c>
      <c r="G131" s="25" t="s">
        <v>80</v>
      </c>
      <c r="H131" s="24" t="s">
        <v>558</v>
      </c>
      <c r="I131" s="27" t="s">
        <v>559</v>
      </c>
      <c r="J131" s="26">
        <v>11037</v>
      </c>
      <c r="K131" s="27"/>
      <c r="L131" s="28">
        <v>38534</v>
      </c>
      <c r="M131" s="28">
        <v>38899</v>
      </c>
      <c r="N131" s="29" t="s">
        <v>348</v>
      </c>
      <c r="O131" s="31" t="s">
        <v>349</v>
      </c>
      <c r="P131" s="35" t="s">
        <v>17</v>
      </c>
      <c r="Q131" s="31" t="s">
        <v>73</v>
      </c>
      <c r="R131" s="32" t="s">
        <v>560</v>
      </c>
      <c r="S131" s="33" t="s">
        <v>224</v>
      </c>
      <c r="T131" s="34">
        <v>38899</v>
      </c>
      <c r="U131" s="15" t="b">
        <v>1</v>
      </c>
      <c r="V131" s="15" t="s">
        <v>220</v>
      </c>
      <c r="W131" s="15" t="b">
        <v>1</v>
      </c>
      <c r="X131" s="15" t="s">
        <v>221</v>
      </c>
      <c r="Y131" s="15" t="b">
        <v>1</v>
      </c>
      <c r="Z131" s="15" t="s">
        <v>559</v>
      </c>
      <c r="AA131" s="36" t="s">
        <v>561</v>
      </c>
      <c r="AB131" s="15" t="s">
        <v>220</v>
      </c>
      <c r="AC131" s="15"/>
      <c r="AD131" s="15" t="s">
        <v>77</v>
      </c>
      <c r="AE131" s="37">
        <f t="shared" si="4"/>
        <v>7890869.0764119597</v>
      </c>
      <c r="AF131" s="5">
        <f t="shared" si="5"/>
        <v>867995.59840531554</v>
      </c>
      <c r="AG131" s="15"/>
      <c r="AH131" s="15"/>
      <c r="AI131" s="38">
        <f t="shared" si="2"/>
        <v>8758864.6748172753</v>
      </c>
      <c r="AJ131" s="15" t="s">
        <v>220</v>
      </c>
      <c r="AK131" s="15" t="s">
        <v>220</v>
      </c>
      <c r="AL131" s="15" t="s">
        <v>221</v>
      </c>
      <c r="AM131" s="15" t="s">
        <v>221</v>
      </c>
      <c r="AN131" s="15" t="s">
        <v>4</v>
      </c>
      <c r="AO131" s="72" t="s">
        <v>221</v>
      </c>
      <c r="AP131" s="15" t="s">
        <v>4</v>
      </c>
      <c r="AQ131" s="15" t="s">
        <v>1378</v>
      </c>
      <c r="AR131" s="15"/>
    </row>
    <row r="132" spans="1:44" ht="14.25" customHeight="1" x14ac:dyDescent="0.25">
      <c r="A132" s="6">
        <f t="shared" si="6"/>
        <v>61</v>
      </c>
      <c r="B132" s="21">
        <v>133</v>
      </c>
      <c r="C132" s="22" t="s">
        <v>64</v>
      </c>
      <c r="D132" s="23" t="s">
        <v>65</v>
      </c>
      <c r="E132" s="24" t="s">
        <v>1</v>
      </c>
      <c r="F132" s="24" t="s">
        <v>118</v>
      </c>
      <c r="G132" s="25" t="s">
        <v>80</v>
      </c>
      <c r="H132" s="54" t="s">
        <v>87</v>
      </c>
      <c r="I132" s="27" t="s">
        <v>562</v>
      </c>
      <c r="J132" s="26">
        <v>11041</v>
      </c>
      <c r="K132" s="59"/>
      <c r="L132" s="28">
        <v>38534</v>
      </c>
      <c r="M132" s="28">
        <v>38899</v>
      </c>
      <c r="N132" s="55" t="s">
        <v>348</v>
      </c>
      <c r="O132" s="31" t="s">
        <v>349</v>
      </c>
      <c r="P132" s="62" t="s">
        <v>17</v>
      </c>
      <c r="Q132" s="31" t="s">
        <v>73</v>
      </c>
      <c r="R132" s="32" t="s">
        <v>563</v>
      </c>
      <c r="S132" s="61" t="s">
        <v>121</v>
      </c>
      <c r="T132" s="34">
        <v>38899</v>
      </c>
      <c r="U132" s="15" t="b">
        <v>1</v>
      </c>
      <c r="V132" s="15" t="s">
        <v>1</v>
      </c>
      <c r="W132" s="15" t="b">
        <v>1</v>
      </c>
      <c r="X132" s="15" t="s">
        <v>118</v>
      </c>
      <c r="Y132" s="15" t="b">
        <v>1</v>
      </c>
      <c r="Z132" s="15" t="s">
        <v>562</v>
      </c>
      <c r="AA132" s="36" t="s">
        <v>298</v>
      </c>
      <c r="AB132" s="15" t="s">
        <v>1</v>
      </c>
      <c r="AC132" s="15"/>
      <c r="AD132" s="15" t="s">
        <v>77</v>
      </c>
      <c r="AE132" s="37">
        <f t="shared" si="4"/>
        <v>7890869.0764119597</v>
      </c>
      <c r="AF132" s="5">
        <f t="shared" si="5"/>
        <v>867995.59840531554</v>
      </c>
      <c r="AG132" s="15"/>
      <c r="AH132" s="15"/>
      <c r="AI132" s="38">
        <f t="shared" si="2"/>
        <v>8758864.6748172753</v>
      </c>
      <c r="AJ132" s="15" t="s">
        <v>1</v>
      </c>
      <c r="AK132" s="15" t="s">
        <v>1</v>
      </c>
      <c r="AL132" s="15" t="s">
        <v>118</v>
      </c>
      <c r="AM132" s="15" t="s">
        <v>118</v>
      </c>
      <c r="AN132" s="15" t="s">
        <v>1</v>
      </c>
      <c r="AO132" s="72" t="s">
        <v>118</v>
      </c>
      <c r="AP132" s="15" t="s">
        <v>1</v>
      </c>
      <c r="AQ132" s="15" t="s">
        <v>1370</v>
      </c>
      <c r="AR132" s="15"/>
    </row>
    <row r="133" spans="1:44" ht="14.25" customHeight="1" x14ac:dyDescent="0.25">
      <c r="A133" s="6">
        <f t="shared" si="6"/>
        <v>62</v>
      </c>
      <c r="B133" s="21">
        <v>134</v>
      </c>
      <c r="C133" s="22" t="s">
        <v>64</v>
      </c>
      <c r="D133" s="23" t="s">
        <v>65</v>
      </c>
      <c r="E133" s="24" t="s">
        <v>233</v>
      </c>
      <c r="F133" s="24" t="s">
        <v>392</v>
      </c>
      <c r="G133" s="25" t="s">
        <v>80</v>
      </c>
      <c r="H133" s="24" t="s">
        <v>113</v>
      </c>
      <c r="I133" s="68" t="s">
        <v>564</v>
      </c>
      <c r="J133" s="64">
        <v>11042</v>
      </c>
      <c r="K133" s="27"/>
      <c r="L133" s="28">
        <v>38537</v>
      </c>
      <c r="M133" s="28">
        <v>38930</v>
      </c>
      <c r="N133" s="29" t="s">
        <v>348</v>
      </c>
      <c r="O133" s="66" t="s">
        <v>349</v>
      </c>
      <c r="P133" s="35" t="s">
        <v>17</v>
      </c>
      <c r="Q133" s="66" t="s">
        <v>73</v>
      </c>
      <c r="R133" s="67" t="s">
        <v>565</v>
      </c>
      <c r="S133" s="33" t="s">
        <v>395</v>
      </c>
      <c r="T133" s="34">
        <v>38930</v>
      </c>
      <c r="U133" s="15" t="b">
        <v>1</v>
      </c>
      <c r="V133" s="15" t="s">
        <v>233</v>
      </c>
      <c r="W133" s="15" t="b">
        <v>1</v>
      </c>
      <c r="X133" s="15" t="s">
        <v>392</v>
      </c>
      <c r="Y133" s="15" t="b">
        <v>1</v>
      </c>
      <c r="Z133" s="15" t="s">
        <v>564</v>
      </c>
      <c r="AA133" s="36" t="s">
        <v>396</v>
      </c>
      <c r="AB133" s="15" t="s">
        <v>233</v>
      </c>
      <c r="AC133" s="15"/>
      <c r="AD133" s="15" t="str">
        <f>VLOOKUP(J133,[1]All!$I$78:$J$376,2,FALSE)</f>
        <v>Oke</v>
      </c>
      <c r="AE133" s="37">
        <f t="shared" si="4"/>
        <v>7890869.0764119597</v>
      </c>
      <c r="AF133" s="5">
        <f t="shared" si="5"/>
        <v>867995.59840531554</v>
      </c>
      <c r="AG133" s="15"/>
      <c r="AH133" s="15"/>
      <c r="AI133" s="38">
        <f t="shared" si="2"/>
        <v>8758864.6748172753</v>
      </c>
      <c r="AJ133" s="15" t="s">
        <v>233</v>
      </c>
      <c r="AK133" s="15" t="s">
        <v>233</v>
      </c>
      <c r="AL133" s="15" t="s">
        <v>392</v>
      </c>
      <c r="AM133" s="15" t="s">
        <v>185</v>
      </c>
      <c r="AN133" s="15" t="s">
        <v>5</v>
      </c>
      <c r="AO133" s="72" t="s">
        <v>392</v>
      </c>
      <c r="AP133" s="15" t="s">
        <v>3</v>
      </c>
      <c r="AQ133" s="15" t="s">
        <v>1391</v>
      </c>
      <c r="AR133" s="15"/>
    </row>
    <row r="134" spans="1:44" ht="14.25" customHeight="1" x14ac:dyDescent="0.25">
      <c r="A134" s="6">
        <f t="shared" si="6"/>
        <v>63</v>
      </c>
      <c r="B134" s="21">
        <v>135</v>
      </c>
      <c r="C134" s="22" t="s">
        <v>64</v>
      </c>
      <c r="D134" s="23" t="s">
        <v>65</v>
      </c>
      <c r="E134" s="24" t="s">
        <v>220</v>
      </c>
      <c r="F134" s="24" t="s">
        <v>566</v>
      </c>
      <c r="G134" s="25" t="s">
        <v>80</v>
      </c>
      <c r="H134" s="24" t="s">
        <v>567</v>
      </c>
      <c r="I134" s="27" t="s">
        <v>568</v>
      </c>
      <c r="J134" s="26">
        <v>11063</v>
      </c>
      <c r="K134" s="27"/>
      <c r="L134" s="28">
        <v>38534</v>
      </c>
      <c r="M134" s="28">
        <v>38899</v>
      </c>
      <c r="N134" s="29" t="s">
        <v>348</v>
      </c>
      <c r="O134" s="31" t="s">
        <v>349</v>
      </c>
      <c r="P134" s="35" t="s">
        <v>17</v>
      </c>
      <c r="Q134" s="31" t="s">
        <v>73</v>
      </c>
      <c r="R134" s="32" t="s">
        <v>569</v>
      </c>
      <c r="S134" s="33" t="s">
        <v>224</v>
      </c>
      <c r="T134" s="34">
        <v>38899</v>
      </c>
      <c r="U134" s="15" t="b">
        <v>1</v>
      </c>
      <c r="V134" s="15" t="s">
        <v>220</v>
      </c>
      <c r="W134" s="15" t="b">
        <v>1</v>
      </c>
      <c r="X134" s="15" t="s">
        <v>566</v>
      </c>
      <c r="Y134" s="15" t="b">
        <v>1</v>
      </c>
      <c r="Z134" s="15" t="s">
        <v>568</v>
      </c>
      <c r="AA134" s="36" t="s">
        <v>570</v>
      </c>
      <c r="AB134" s="15" t="s">
        <v>220</v>
      </c>
      <c r="AC134" s="15"/>
      <c r="AD134" s="15" t="s">
        <v>77</v>
      </c>
      <c r="AE134" s="37">
        <f t="shared" si="4"/>
        <v>7890869.0764119597</v>
      </c>
      <c r="AF134" s="5">
        <f t="shared" si="5"/>
        <v>867995.59840531554</v>
      </c>
      <c r="AG134" s="15"/>
      <c r="AH134" s="15"/>
      <c r="AI134" s="38">
        <f t="shared" si="2"/>
        <v>8758864.6748172753</v>
      </c>
      <c r="AJ134" s="15" t="s">
        <v>220</v>
      </c>
      <c r="AK134" s="15" t="s">
        <v>220</v>
      </c>
      <c r="AL134" s="15" t="s">
        <v>566</v>
      </c>
      <c r="AM134" s="15" t="s">
        <v>566</v>
      </c>
      <c r="AN134" s="15" t="s">
        <v>4</v>
      </c>
      <c r="AO134" s="72" t="s">
        <v>566</v>
      </c>
      <c r="AP134" s="15" t="s">
        <v>4</v>
      </c>
      <c r="AQ134" s="15" t="s">
        <v>1412</v>
      </c>
      <c r="AR134" s="15"/>
    </row>
    <row r="135" spans="1:44" ht="14.25" customHeight="1" x14ac:dyDescent="0.25">
      <c r="A135" s="6">
        <f t="shared" si="6"/>
        <v>64</v>
      </c>
      <c r="B135" s="21">
        <v>136</v>
      </c>
      <c r="C135" s="22" t="s">
        <v>64</v>
      </c>
      <c r="D135" s="23" t="s">
        <v>65</v>
      </c>
      <c r="E135" s="24" t="s">
        <v>220</v>
      </c>
      <c r="F135" s="24" t="s">
        <v>221</v>
      </c>
      <c r="G135" s="25" t="s">
        <v>80</v>
      </c>
      <c r="H135" s="24" t="s">
        <v>113</v>
      </c>
      <c r="I135" s="27" t="s">
        <v>571</v>
      </c>
      <c r="J135" s="26">
        <v>11065</v>
      </c>
      <c r="K135" s="27"/>
      <c r="L135" s="28">
        <v>38534</v>
      </c>
      <c r="M135" s="28">
        <v>38899</v>
      </c>
      <c r="N135" s="29" t="s">
        <v>348</v>
      </c>
      <c r="O135" s="31" t="s">
        <v>349</v>
      </c>
      <c r="P135" s="35" t="s">
        <v>17</v>
      </c>
      <c r="Q135" s="31" t="s">
        <v>73</v>
      </c>
      <c r="R135" s="32" t="s">
        <v>572</v>
      </c>
      <c r="S135" s="33" t="s">
        <v>224</v>
      </c>
      <c r="T135" s="34">
        <v>38899</v>
      </c>
      <c r="U135" s="15" t="b">
        <v>1</v>
      </c>
      <c r="V135" s="15" t="s">
        <v>220</v>
      </c>
      <c r="W135" s="15" t="b">
        <v>1</v>
      </c>
      <c r="X135" s="15" t="s">
        <v>221</v>
      </c>
      <c r="Y135" s="15" t="b">
        <v>1</v>
      </c>
      <c r="Z135" s="15" t="s">
        <v>571</v>
      </c>
      <c r="AA135" s="36" t="s">
        <v>561</v>
      </c>
      <c r="AB135" s="15" t="s">
        <v>220</v>
      </c>
      <c r="AC135" s="15"/>
      <c r="AD135" s="15" t="s">
        <v>77</v>
      </c>
      <c r="AE135" s="37">
        <f t="shared" si="4"/>
        <v>7890869.0764119597</v>
      </c>
      <c r="AF135" s="5">
        <f t="shared" si="5"/>
        <v>867995.59840531554</v>
      </c>
      <c r="AG135" s="15"/>
      <c r="AH135" s="15"/>
      <c r="AI135" s="38">
        <f t="shared" si="2"/>
        <v>8758864.6748172753</v>
      </c>
      <c r="AJ135" s="15" t="s">
        <v>220</v>
      </c>
      <c r="AK135" s="15" t="s">
        <v>220</v>
      </c>
      <c r="AL135" s="15" t="s">
        <v>221</v>
      </c>
      <c r="AM135" s="15" t="s">
        <v>221</v>
      </c>
      <c r="AN135" s="15" t="s">
        <v>4</v>
      </c>
      <c r="AO135" s="72" t="s">
        <v>221</v>
      </c>
      <c r="AP135" s="15" t="s">
        <v>4</v>
      </c>
      <c r="AQ135" s="15" t="s">
        <v>1391</v>
      </c>
      <c r="AR135" s="15"/>
    </row>
    <row r="136" spans="1:44" ht="14.25" customHeight="1" x14ac:dyDescent="0.25">
      <c r="A136" s="6">
        <f t="shared" si="6"/>
        <v>65</v>
      </c>
      <c r="B136" s="21">
        <v>137</v>
      </c>
      <c r="C136" s="22" t="s">
        <v>64</v>
      </c>
      <c r="D136" s="23" t="s">
        <v>65</v>
      </c>
      <c r="E136" s="24" t="s">
        <v>220</v>
      </c>
      <c r="F136" s="24" t="s">
        <v>221</v>
      </c>
      <c r="G136" s="25" t="s">
        <v>80</v>
      </c>
      <c r="H136" s="24" t="s">
        <v>558</v>
      </c>
      <c r="I136" s="27" t="s">
        <v>573</v>
      </c>
      <c r="J136" s="26">
        <v>11066</v>
      </c>
      <c r="K136" s="27"/>
      <c r="L136" s="28">
        <v>38534</v>
      </c>
      <c r="M136" s="28">
        <v>38899</v>
      </c>
      <c r="N136" s="29" t="s">
        <v>348</v>
      </c>
      <c r="O136" s="31" t="s">
        <v>349</v>
      </c>
      <c r="P136" s="35" t="s">
        <v>17</v>
      </c>
      <c r="Q136" s="31" t="s">
        <v>73</v>
      </c>
      <c r="R136" s="32" t="s">
        <v>574</v>
      </c>
      <c r="S136" s="33" t="s">
        <v>224</v>
      </c>
      <c r="T136" s="34">
        <v>38899</v>
      </c>
      <c r="U136" s="15" t="b">
        <v>1</v>
      </c>
      <c r="V136" s="15" t="s">
        <v>220</v>
      </c>
      <c r="W136" s="15" t="b">
        <v>1</v>
      </c>
      <c r="X136" s="15" t="s">
        <v>221</v>
      </c>
      <c r="Y136" s="15" t="b">
        <v>1</v>
      </c>
      <c r="Z136" s="15" t="s">
        <v>573</v>
      </c>
      <c r="AA136" s="36" t="s">
        <v>561</v>
      </c>
      <c r="AB136" s="15" t="s">
        <v>220</v>
      </c>
      <c r="AC136" s="15"/>
      <c r="AD136" s="15" t="s">
        <v>77</v>
      </c>
      <c r="AE136" s="37">
        <f t="shared" si="4"/>
        <v>7890869.0764119597</v>
      </c>
      <c r="AF136" s="5">
        <f t="shared" si="5"/>
        <v>867995.59840531554</v>
      </c>
      <c r="AG136" s="15"/>
      <c r="AH136" s="15"/>
      <c r="AI136" s="38">
        <f t="shared" ref="AI136:AI199" si="7">AF136+AE136</f>
        <v>8758864.6748172753</v>
      </c>
      <c r="AJ136" s="15" t="s">
        <v>220</v>
      </c>
      <c r="AK136" s="15" t="s">
        <v>220</v>
      </c>
      <c r="AL136" s="15" t="s">
        <v>221</v>
      </c>
      <c r="AM136" s="15" t="s">
        <v>221</v>
      </c>
      <c r="AN136" s="15" t="s">
        <v>4</v>
      </c>
      <c r="AO136" s="72" t="s">
        <v>221</v>
      </c>
      <c r="AP136" s="15" t="s">
        <v>4</v>
      </c>
      <c r="AQ136" s="15" t="s">
        <v>1391</v>
      </c>
      <c r="AR136" s="15"/>
    </row>
    <row r="137" spans="1:44" ht="14.25" customHeight="1" x14ac:dyDescent="0.25">
      <c r="A137" s="6">
        <f t="shared" si="6"/>
        <v>66</v>
      </c>
      <c r="B137" s="21">
        <v>138</v>
      </c>
      <c r="C137" s="22" t="s">
        <v>64</v>
      </c>
      <c r="D137" s="23" t="s">
        <v>65</v>
      </c>
      <c r="E137" s="24" t="s">
        <v>220</v>
      </c>
      <c r="F137" s="24" t="s">
        <v>221</v>
      </c>
      <c r="G137" s="25" t="s">
        <v>80</v>
      </c>
      <c r="H137" s="24" t="s">
        <v>558</v>
      </c>
      <c r="I137" s="27" t="s">
        <v>575</v>
      </c>
      <c r="J137" s="26">
        <v>11067</v>
      </c>
      <c r="K137" s="27"/>
      <c r="L137" s="28">
        <v>38534</v>
      </c>
      <c r="M137" s="28">
        <v>38899</v>
      </c>
      <c r="N137" s="29" t="s">
        <v>348</v>
      </c>
      <c r="O137" s="31" t="s">
        <v>349</v>
      </c>
      <c r="P137" s="35" t="s">
        <v>17</v>
      </c>
      <c r="Q137" s="31" t="s">
        <v>73</v>
      </c>
      <c r="R137" s="32" t="s">
        <v>576</v>
      </c>
      <c r="S137" s="33" t="s">
        <v>224</v>
      </c>
      <c r="T137" s="34">
        <v>38899</v>
      </c>
      <c r="U137" s="15" t="b">
        <v>1</v>
      </c>
      <c r="V137" s="15" t="s">
        <v>220</v>
      </c>
      <c r="W137" s="15" t="b">
        <v>1</v>
      </c>
      <c r="X137" s="15" t="s">
        <v>221</v>
      </c>
      <c r="Y137" s="15" t="b">
        <v>1</v>
      </c>
      <c r="Z137" s="15" t="s">
        <v>575</v>
      </c>
      <c r="AA137" s="36" t="s">
        <v>561</v>
      </c>
      <c r="AB137" s="15" t="s">
        <v>220</v>
      </c>
      <c r="AC137" s="15"/>
      <c r="AD137" s="15" t="s">
        <v>77</v>
      </c>
      <c r="AE137" s="37">
        <f t="shared" si="4"/>
        <v>7890869.0764119597</v>
      </c>
      <c r="AF137" s="5">
        <f t="shared" si="5"/>
        <v>867995.59840531554</v>
      </c>
      <c r="AG137" s="15"/>
      <c r="AH137" s="15"/>
      <c r="AI137" s="38">
        <f t="shared" si="7"/>
        <v>8758864.6748172753</v>
      </c>
      <c r="AJ137" s="15" t="s">
        <v>220</v>
      </c>
      <c r="AK137" s="15" t="s">
        <v>220</v>
      </c>
      <c r="AL137" s="15" t="s">
        <v>221</v>
      </c>
      <c r="AM137" s="15" t="s">
        <v>221</v>
      </c>
      <c r="AN137" s="15" t="s">
        <v>4</v>
      </c>
      <c r="AO137" s="72" t="s">
        <v>221</v>
      </c>
      <c r="AP137" s="15" t="s">
        <v>4</v>
      </c>
      <c r="AQ137" s="15" t="s">
        <v>1391</v>
      </c>
      <c r="AR137" s="15"/>
    </row>
    <row r="138" spans="1:44" ht="14.25" customHeight="1" x14ac:dyDescent="0.25">
      <c r="A138" s="6">
        <f t="shared" si="6"/>
        <v>67</v>
      </c>
      <c r="B138" s="21">
        <v>139</v>
      </c>
      <c r="C138" s="22" t="s">
        <v>64</v>
      </c>
      <c r="D138" s="23" t="s">
        <v>65</v>
      </c>
      <c r="E138" s="24" t="s">
        <v>220</v>
      </c>
      <c r="F138" s="24" t="s">
        <v>577</v>
      </c>
      <c r="G138" s="25" t="s">
        <v>80</v>
      </c>
      <c r="H138" s="24" t="s">
        <v>567</v>
      </c>
      <c r="I138" s="27" t="s">
        <v>578</v>
      </c>
      <c r="J138" s="26">
        <v>11068</v>
      </c>
      <c r="K138" s="27"/>
      <c r="L138" s="28">
        <v>38534</v>
      </c>
      <c r="M138" s="28">
        <v>38899</v>
      </c>
      <c r="N138" s="29" t="s">
        <v>348</v>
      </c>
      <c r="O138" s="31" t="s">
        <v>349</v>
      </c>
      <c r="P138" s="35" t="s">
        <v>17</v>
      </c>
      <c r="Q138" s="31" t="s">
        <v>73</v>
      </c>
      <c r="R138" s="32" t="s">
        <v>579</v>
      </c>
      <c r="S138" s="33" t="s">
        <v>224</v>
      </c>
      <c r="T138" s="34">
        <v>38899</v>
      </c>
      <c r="U138" s="15" t="b">
        <v>1</v>
      </c>
      <c r="V138" s="15" t="s">
        <v>220</v>
      </c>
      <c r="W138" s="15" t="b">
        <v>1</v>
      </c>
      <c r="X138" s="15" t="s">
        <v>577</v>
      </c>
      <c r="Y138" s="15" t="b">
        <v>1</v>
      </c>
      <c r="Z138" s="15" t="s">
        <v>578</v>
      </c>
      <c r="AA138" s="36" t="s">
        <v>580</v>
      </c>
      <c r="AB138" s="15" t="s">
        <v>220</v>
      </c>
      <c r="AC138" s="15"/>
      <c r="AD138" s="15" t="s">
        <v>77</v>
      </c>
      <c r="AE138" s="37">
        <f t="shared" si="4"/>
        <v>7890869.0764119597</v>
      </c>
      <c r="AF138" s="5">
        <f t="shared" si="5"/>
        <v>867995.59840531554</v>
      </c>
      <c r="AG138" s="15"/>
      <c r="AH138" s="15"/>
      <c r="AI138" s="38">
        <f t="shared" si="7"/>
        <v>8758864.6748172753</v>
      </c>
      <c r="AJ138" s="15" t="s">
        <v>220</v>
      </c>
      <c r="AK138" s="15" t="s">
        <v>220</v>
      </c>
      <c r="AL138" s="15" t="s">
        <v>577</v>
      </c>
      <c r="AM138" s="15" t="s">
        <v>577</v>
      </c>
      <c r="AN138" s="15" t="s">
        <v>4</v>
      </c>
      <c r="AO138" s="72" t="s">
        <v>577</v>
      </c>
      <c r="AP138" s="15" t="s">
        <v>4</v>
      </c>
      <c r="AQ138" s="15" t="s">
        <v>567</v>
      </c>
      <c r="AR138" s="15"/>
    </row>
    <row r="139" spans="1:44" ht="14.25" customHeight="1" x14ac:dyDescent="0.25">
      <c r="A139" s="6">
        <f t="shared" si="6"/>
        <v>68</v>
      </c>
      <c r="B139" s="21">
        <v>140</v>
      </c>
      <c r="C139" s="22" t="s">
        <v>64</v>
      </c>
      <c r="D139" s="23" t="s">
        <v>65</v>
      </c>
      <c r="E139" s="24" t="s">
        <v>220</v>
      </c>
      <c r="F139" s="24" t="s">
        <v>221</v>
      </c>
      <c r="G139" s="25" t="s">
        <v>80</v>
      </c>
      <c r="H139" s="24" t="s">
        <v>353</v>
      </c>
      <c r="I139" s="27" t="s">
        <v>581</v>
      </c>
      <c r="J139" s="26">
        <v>11069</v>
      </c>
      <c r="K139" s="27"/>
      <c r="L139" s="28">
        <v>38534</v>
      </c>
      <c r="M139" s="28">
        <v>38899</v>
      </c>
      <c r="N139" s="29" t="s">
        <v>348</v>
      </c>
      <c r="O139" s="31" t="s">
        <v>349</v>
      </c>
      <c r="P139" s="35" t="s">
        <v>17</v>
      </c>
      <c r="Q139" s="31" t="s">
        <v>73</v>
      </c>
      <c r="R139" s="32" t="s">
        <v>582</v>
      </c>
      <c r="S139" s="33" t="s">
        <v>224</v>
      </c>
      <c r="T139" s="34">
        <v>38899</v>
      </c>
      <c r="U139" s="15" t="b">
        <v>1</v>
      </c>
      <c r="V139" s="15" t="s">
        <v>220</v>
      </c>
      <c r="W139" s="15" t="b">
        <v>1</v>
      </c>
      <c r="X139" s="15" t="s">
        <v>221</v>
      </c>
      <c r="Y139" s="15" t="b">
        <v>1</v>
      </c>
      <c r="Z139" s="15" t="s">
        <v>581</v>
      </c>
      <c r="AA139" s="36" t="s">
        <v>412</v>
      </c>
      <c r="AB139" s="15" t="s">
        <v>220</v>
      </c>
      <c r="AC139" s="15"/>
      <c r="AD139" s="15" t="s">
        <v>77</v>
      </c>
      <c r="AE139" s="37">
        <f t="shared" si="4"/>
        <v>7890869.0764119597</v>
      </c>
      <c r="AF139" s="5">
        <f t="shared" si="5"/>
        <v>867995.59840531554</v>
      </c>
      <c r="AG139" s="15"/>
      <c r="AH139" s="15"/>
      <c r="AI139" s="38">
        <f t="shared" si="7"/>
        <v>8758864.6748172753</v>
      </c>
      <c r="AJ139" s="15" t="s">
        <v>220</v>
      </c>
      <c r="AK139" s="15" t="s">
        <v>220</v>
      </c>
      <c r="AL139" s="15" t="s">
        <v>221</v>
      </c>
      <c r="AM139" s="15" t="s">
        <v>252</v>
      </c>
      <c r="AN139" s="15" t="s">
        <v>14</v>
      </c>
      <c r="AO139" s="72" t="s">
        <v>221</v>
      </c>
      <c r="AP139" s="15" t="s">
        <v>4</v>
      </c>
      <c r="AQ139" s="15" t="s">
        <v>1390</v>
      </c>
      <c r="AR139" s="15"/>
    </row>
    <row r="140" spans="1:44" ht="14.25" customHeight="1" x14ac:dyDescent="0.25">
      <c r="A140" s="6">
        <f t="shared" si="6"/>
        <v>69</v>
      </c>
      <c r="B140" s="21">
        <v>141</v>
      </c>
      <c r="C140" s="22" t="s">
        <v>64</v>
      </c>
      <c r="D140" s="23" t="s">
        <v>65</v>
      </c>
      <c r="E140" s="24" t="s">
        <v>583</v>
      </c>
      <c r="F140" s="24" t="s">
        <v>67</v>
      </c>
      <c r="G140" s="25" t="s">
        <v>68</v>
      </c>
      <c r="H140" s="24" t="s">
        <v>382</v>
      </c>
      <c r="I140" s="27" t="s">
        <v>584</v>
      </c>
      <c r="J140" s="26">
        <v>11077</v>
      </c>
      <c r="K140" s="27"/>
      <c r="L140" s="28">
        <v>38537</v>
      </c>
      <c r="M140" s="28">
        <v>38899</v>
      </c>
      <c r="N140" s="29" t="s">
        <v>348</v>
      </c>
      <c r="O140" s="31" t="s">
        <v>349</v>
      </c>
      <c r="P140" s="35" t="s">
        <v>17</v>
      </c>
      <c r="Q140" s="31" t="s">
        <v>73</v>
      </c>
      <c r="R140" s="32" t="s">
        <v>585</v>
      </c>
      <c r="S140" s="33" t="s">
        <v>75</v>
      </c>
      <c r="T140" s="34">
        <v>38899</v>
      </c>
      <c r="U140" s="15" t="b">
        <v>1</v>
      </c>
      <c r="V140" s="15" t="s">
        <v>583</v>
      </c>
      <c r="W140" s="15" t="b">
        <v>1</v>
      </c>
      <c r="X140" s="15" t="s">
        <v>67</v>
      </c>
      <c r="Y140" s="15" t="b">
        <v>1</v>
      </c>
      <c r="Z140" s="15" t="s">
        <v>584</v>
      </c>
      <c r="AA140" s="36" t="s">
        <v>586</v>
      </c>
      <c r="AB140" s="15" t="s">
        <v>583</v>
      </c>
      <c r="AC140" s="15"/>
      <c r="AD140" s="15" t="s">
        <v>77</v>
      </c>
      <c r="AE140" s="37">
        <f t="shared" si="4"/>
        <v>7890869.0764119597</v>
      </c>
      <c r="AF140" s="5">
        <f t="shared" si="5"/>
        <v>867995.59840531554</v>
      </c>
      <c r="AG140" s="15"/>
      <c r="AH140" s="15"/>
      <c r="AI140" s="38">
        <f t="shared" si="7"/>
        <v>8758864.6748172753</v>
      </c>
      <c r="AJ140" s="15" t="s">
        <v>583</v>
      </c>
      <c r="AK140" s="15" t="s">
        <v>583</v>
      </c>
      <c r="AL140" s="15" t="s">
        <v>67</v>
      </c>
      <c r="AM140" s="15" t="s">
        <v>67</v>
      </c>
      <c r="AN140" s="15" t="s">
        <v>22</v>
      </c>
      <c r="AO140" s="72" t="s">
        <v>67</v>
      </c>
      <c r="AP140" s="15" t="s">
        <v>22</v>
      </c>
      <c r="AQ140" s="15" t="s">
        <v>1413</v>
      </c>
      <c r="AR140" s="15" t="s">
        <v>1493</v>
      </c>
    </row>
    <row r="141" spans="1:44" ht="14.25" customHeight="1" x14ac:dyDescent="0.25">
      <c r="A141" s="6">
        <f t="shared" si="6"/>
        <v>70</v>
      </c>
      <c r="B141" s="21">
        <v>142</v>
      </c>
      <c r="C141" s="22" t="s">
        <v>64</v>
      </c>
      <c r="D141" s="23" t="s">
        <v>65</v>
      </c>
      <c r="E141" s="24" t="s">
        <v>233</v>
      </c>
      <c r="F141" s="24" t="s">
        <v>587</v>
      </c>
      <c r="G141" s="25" t="s">
        <v>80</v>
      </c>
      <c r="H141" s="24" t="s">
        <v>588</v>
      </c>
      <c r="I141" s="27" t="s">
        <v>589</v>
      </c>
      <c r="J141" s="26">
        <v>11078</v>
      </c>
      <c r="K141" s="27"/>
      <c r="L141" s="28">
        <v>38537</v>
      </c>
      <c r="M141" s="28">
        <v>38899</v>
      </c>
      <c r="N141" s="29" t="s">
        <v>348</v>
      </c>
      <c r="O141" s="31" t="s">
        <v>349</v>
      </c>
      <c r="P141" s="35" t="s">
        <v>17</v>
      </c>
      <c r="Q141" s="31" t="s">
        <v>73</v>
      </c>
      <c r="R141" s="32" t="s">
        <v>590</v>
      </c>
      <c r="S141" s="33" t="s">
        <v>510</v>
      </c>
      <c r="T141" s="34">
        <v>38899</v>
      </c>
      <c r="U141" s="15" t="b">
        <v>1</v>
      </c>
      <c r="V141" s="15" t="s">
        <v>233</v>
      </c>
      <c r="W141" s="15" t="b">
        <v>1</v>
      </c>
      <c r="X141" s="15" t="s">
        <v>587</v>
      </c>
      <c r="Y141" s="15" t="b">
        <v>1</v>
      </c>
      <c r="Z141" s="15" t="s">
        <v>589</v>
      </c>
      <c r="AA141" s="36" t="s">
        <v>591</v>
      </c>
      <c r="AB141" s="15" t="s">
        <v>233</v>
      </c>
      <c r="AC141" s="15"/>
      <c r="AD141" s="15" t="s">
        <v>77</v>
      </c>
      <c r="AE141" s="37">
        <f t="shared" si="4"/>
        <v>7890869.0764119597</v>
      </c>
      <c r="AF141" s="5">
        <f t="shared" si="5"/>
        <v>867995.59840531554</v>
      </c>
      <c r="AG141" s="15"/>
      <c r="AH141" s="15"/>
      <c r="AI141" s="38">
        <f t="shared" si="7"/>
        <v>8758864.6748172753</v>
      </c>
      <c r="AJ141" s="15" t="s">
        <v>233</v>
      </c>
      <c r="AK141" s="15" t="s">
        <v>233</v>
      </c>
      <c r="AL141" s="15" t="s">
        <v>587</v>
      </c>
      <c r="AM141" s="15" t="s">
        <v>592</v>
      </c>
      <c r="AN141" s="15" t="s">
        <v>233</v>
      </c>
      <c r="AO141" s="72" t="s">
        <v>587</v>
      </c>
      <c r="AP141" s="15" t="s">
        <v>2</v>
      </c>
      <c r="AQ141" s="15" t="s">
        <v>588</v>
      </c>
      <c r="AR141" s="15"/>
    </row>
    <row r="142" spans="1:44" ht="14.25" customHeight="1" x14ac:dyDescent="0.25">
      <c r="A142" s="6">
        <f t="shared" si="6"/>
        <v>71</v>
      </c>
      <c r="B142" s="21">
        <v>143</v>
      </c>
      <c r="C142" s="22" t="s">
        <v>64</v>
      </c>
      <c r="D142" s="23" t="s">
        <v>65</v>
      </c>
      <c r="E142" s="24" t="s">
        <v>123</v>
      </c>
      <c r="F142" s="24" t="s">
        <v>124</v>
      </c>
      <c r="G142" s="25" t="s">
        <v>80</v>
      </c>
      <c r="H142" s="24" t="s">
        <v>593</v>
      </c>
      <c r="I142" s="27" t="s">
        <v>594</v>
      </c>
      <c r="J142" s="26">
        <v>11176</v>
      </c>
      <c r="K142" s="27"/>
      <c r="L142" s="28">
        <v>38565</v>
      </c>
      <c r="M142" s="28">
        <v>38930</v>
      </c>
      <c r="N142" s="29" t="s">
        <v>348</v>
      </c>
      <c r="O142" s="31" t="s">
        <v>349</v>
      </c>
      <c r="P142" s="35" t="s">
        <v>17</v>
      </c>
      <c r="Q142" s="31" t="s">
        <v>73</v>
      </c>
      <c r="R142" s="32" t="s">
        <v>595</v>
      </c>
      <c r="S142" s="33" t="s">
        <v>128</v>
      </c>
      <c r="T142" s="34">
        <v>38930</v>
      </c>
      <c r="U142" s="15" t="b">
        <v>1</v>
      </c>
      <c r="V142" s="15" t="s">
        <v>123</v>
      </c>
      <c r="W142" s="15" t="b">
        <v>1</v>
      </c>
      <c r="X142" s="15" t="s">
        <v>124</v>
      </c>
      <c r="Y142" s="15" t="b">
        <v>1</v>
      </c>
      <c r="Z142" s="15" t="s">
        <v>594</v>
      </c>
      <c r="AA142" s="36" t="s">
        <v>381</v>
      </c>
      <c r="AB142" s="15" t="s">
        <v>123</v>
      </c>
      <c r="AC142" s="15"/>
      <c r="AD142" s="15" t="s">
        <v>77</v>
      </c>
      <c r="AE142" s="37">
        <f t="shared" si="4"/>
        <v>7890869.0764119597</v>
      </c>
      <c r="AF142" s="5">
        <f t="shared" si="5"/>
        <v>867995.59840531554</v>
      </c>
      <c r="AG142" s="15"/>
      <c r="AH142" s="15"/>
      <c r="AI142" s="38">
        <f t="shared" si="7"/>
        <v>8758864.6748172753</v>
      </c>
      <c r="AJ142" s="15" t="s">
        <v>123</v>
      </c>
      <c r="AK142" s="15" t="s">
        <v>123</v>
      </c>
      <c r="AL142" s="15" t="s">
        <v>124</v>
      </c>
      <c r="AM142" s="15" t="s">
        <v>124</v>
      </c>
      <c r="AN142" s="15" t="s">
        <v>130</v>
      </c>
      <c r="AO142" s="72" t="s">
        <v>124</v>
      </c>
      <c r="AP142" s="15" t="s">
        <v>8</v>
      </c>
      <c r="AQ142" s="15" t="s">
        <v>1414</v>
      </c>
      <c r="AR142" s="15"/>
    </row>
    <row r="143" spans="1:44" ht="14.25" customHeight="1" x14ac:dyDescent="0.25">
      <c r="A143" s="6">
        <f t="shared" si="6"/>
        <v>72</v>
      </c>
      <c r="B143" s="21">
        <v>144</v>
      </c>
      <c r="C143" s="81" t="s">
        <v>64</v>
      </c>
      <c r="D143" s="82" t="s">
        <v>65</v>
      </c>
      <c r="E143" s="25" t="s">
        <v>78</v>
      </c>
      <c r="F143" s="25" t="s">
        <v>79</v>
      </c>
      <c r="G143" s="25" t="s">
        <v>80</v>
      </c>
      <c r="H143" s="25" t="s">
        <v>113</v>
      </c>
      <c r="I143" s="27" t="s">
        <v>596</v>
      </c>
      <c r="J143" s="26">
        <v>11179</v>
      </c>
      <c r="K143" s="27"/>
      <c r="L143" s="28">
        <v>38565</v>
      </c>
      <c r="M143" s="28">
        <v>38930</v>
      </c>
      <c r="N143" s="73" t="s">
        <v>348</v>
      </c>
      <c r="O143" s="75" t="s">
        <v>349</v>
      </c>
      <c r="P143" s="77" t="s">
        <v>17</v>
      </c>
      <c r="Q143" s="75" t="s">
        <v>73</v>
      </c>
      <c r="R143" s="32" t="s">
        <v>597</v>
      </c>
      <c r="S143" s="76" t="s">
        <v>84</v>
      </c>
      <c r="T143" s="34">
        <v>38930</v>
      </c>
      <c r="U143" s="15" t="b">
        <v>1</v>
      </c>
      <c r="V143" s="15" t="s">
        <v>123</v>
      </c>
      <c r="W143" s="15" t="b">
        <v>0</v>
      </c>
      <c r="X143" s="15" t="s">
        <v>208</v>
      </c>
      <c r="Y143" s="15" t="b">
        <v>0</v>
      </c>
      <c r="Z143" s="15" t="s">
        <v>596</v>
      </c>
      <c r="AA143" s="36" t="s">
        <v>598</v>
      </c>
      <c r="AB143" s="15" t="s">
        <v>123</v>
      </c>
      <c r="AC143" s="15" t="s">
        <v>1496</v>
      </c>
      <c r="AD143" s="15" t="s">
        <v>77</v>
      </c>
      <c r="AE143" s="37">
        <f t="shared" si="4"/>
        <v>7890869.0764119597</v>
      </c>
      <c r="AF143" s="4">
        <f t="shared" si="5"/>
        <v>867995.59840531554</v>
      </c>
      <c r="AG143" s="15"/>
      <c r="AH143" s="15"/>
      <c r="AI143" s="38">
        <f t="shared" si="7"/>
        <v>8758864.6748172753</v>
      </c>
      <c r="AJ143" s="15" t="s">
        <v>123</v>
      </c>
      <c r="AK143" s="15" t="s">
        <v>123</v>
      </c>
      <c r="AL143" s="15" t="s">
        <v>208</v>
      </c>
      <c r="AM143" s="15" t="s">
        <v>79</v>
      </c>
      <c r="AN143" s="15" t="s">
        <v>5</v>
      </c>
      <c r="AO143" s="72" t="s">
        <v>208</v>
      </c>
      <c r="AP143" s="15" t="s">
        <v>8</v>
      </c>
      <c r="AQ143" s="15" t="s">
        <v>1412</v>
      </c>
      <c r="AR143" s="15"/>
    </row>
    <row r="144" spans="1:44" ht="14.25" customHeight="1" x14ac:dyDescent="0.25">
      <c r="A144" s="6">
        <f t="shared" si="6"/>
        <v>73</v>
      </c>
      <c r="B144" s="21">
        <v>145</v>
      </c>
      <c r="C144" s="22" t="s">
        <v>64</v>
      </c>
      <c r="D144" s="23" t="s">
        <v>65</v>
      </c>
      <c r="E144" s="24" t="s">
        <v>123</v>
      </c>
      <c r="F144" s="24" t="s">
        <v>124</v>
      </c>
      <c r="G144" s="25" t="s">
        <v>80</v>
      </c>
      <c r="H144" s="24" t="s">
        <v>162</v>
      </c>
      <c r="I144" s="27" t="s">
        <v>599</v>
      </c>
      <c r="J144" s="26">
        <v>11185</v>
      </c>
      <c r="K144" s="27"/>
      <c r="L144" s="28">
        <v>38565</v>
      </c>
      <c r="M144" s="28">
        <v>39114</v>
      </c>
      <c r="N144" s="29" t="s">
        <v>348</v>
      </c>
      <c r="O144" s="31" t="s">
        <v>349</v>
      </c>
      <c r="P144" s="35" t="s">
        <v>17</v>
      </c>
      <c r="Q144" s="31" t="s">
        <v>73</v>
      </c>
      <c r="R144" s="32" t="s">
        <v>600</v>
      </c>
      <c r="S144" s="33" t="s">
        <v>128</v>
      </c>
      <c r="T144" s="34">
        <v>39114</v>
      </c>
      <c r="U144" s="15" t="b">
        <v>1</v>
      </c>
      <c r="V144" s="15" t="s">
        <v>123</v>
      </c>
      <c r="W144" s="15" t="b">
        <v>1</v>
      </c>
      <c r="X144" s="15" t="s">
        <v>124</v>
      </c>
      <c r="Y144" s="15" t="b">
        <v>1</v>
      </c>
      <c r="Z144" s="15" t="s">
        <v>599</v>
      </c>
      <c r="AA144" s="36" t="s">
        <v>190</v>
      </c>
      <c r="AB144" s="15" t="s">
        <v>123</v>
      </c>
      <c r="AC144" s="15"/>
      <c r="AD144" s="15" t="s">
        <v>77</v>
      </c>
      <c r="AE144" s="37">
        <f t="shared" si="4"/>
        <v>7890869.0764119597</v>
      </c>
      <c r="AF144" s="5">
        <f t="shared" si="5"/>
        <v>867995.59840531554</v>
      </c>
      <c r="AG144" s="15"/>
      <c r="AH144" s="15"/>
      <c r="AI144" s="38">
        <f t="shared" si="7"/>
        <v>8758864.6748172753</v>
      </c>
      <c r="AJ144" s="15" t="s">
        <v>123</v>
      </c>
      <c r="AK144" s="15" t="s">
        <v>123</v>
      </c>
      <c r="AL144" s="15" t="s">
        <v>124</v>
      </c>
      <c r="AM144" s="15" t="s">
        <v>124</v>
      </c>
      <c r="AN144" s="15" t="s">
        <v>130</v>
      </c>
      <c r="AO144" s="72" t="s">
        <v>124</v>
      </c>
      <c r="AP144" s="15" t="s">
        <v>8</v>
      </c>
      <c r="AQ144" s="15" t="s">
        <v>1415</v>
      </c>
      <c r="AR144" s="15"/>
    </row>
    <row r="145" spans="1:808 1026:1832 2050:2856 3074:3880 4098:4904 5122:5928 6146:6952 7170:7976 8194:9000 9218:10024 10242:11048 11266:12072 12290:13096 13314:14120 14338:15144 15362:16168" ht="14.25" customHeight="1" x14ac:dyDescent="0.25">
      <c r="A145" s="6">
        <f t="shared" si="6"/>
        <v>74</v>
      </c>
      <c r="B145" s="21">
        <v>146</v>
      </c>
      <c r="C145" s="22" t="s">
        <v>64</v>
      </c>
      <c r="D145" s="23" t="s">
        <v>65</v>
      </c>
      <c r="E145" s="24" t="s">
        <v>123</v>
      </c>
      <c r="F145" s="24" t="s">
        <v>124</v>
      </c>
      <c r="G145" s="25" t="s">
        <v>80</v>
      </c>
      <c r="H145" s="24" t="s">
        <v>601</v>
      </c>
      <c r="I145" s="27" t="s">
        <v>602</v>
      </c>
      <c r="J145" s="26">
        <v>11187</v>
      </c>
      <c r="K145" s="27"/>
      <c r="L145" s="28">
        <v>38565</v>
      </c>
      <c r="M145" s="28">
        <v>38930</v>
      </c>
      <c r="N145" s="29" t="s">
        <v>348</v>
      </c>
      <c r="O145" s="31" t="s">
        <v>349</v>
      </c>
      <c r="P145" s="35" t="s">
        <v>17</v>
      </c>
      <c r="Q145" s="31" t="s">
        <v>73</v>
      </c>
      <c r="R145" s="32" t="s">
        <v>603</v>
      </c>
      <c r="S145" s="33" t="s">
        <v>128</v>
      </c>
      <c r="T145" s="34">
        <v>38930</v>
      </c>
      <c r="U145" s="15" t="b">
        <v>1</v>
      </c>
      <c r="V145" s="15" t="s">
        <v>123</v>
      </c>
      <c r="W145" s="15" t="b">
        <v>1</v>
      </c>
      <c r="X145" s="15" t="s">
        <v>124</v>
      </c>
      <c r="Y145" s="15" t="b">
        <v>1</v>
      </c>
      <c r="Z145" s="15" t="s">
        <v>602</v>
      </c>
      <c r="AA145" s="36" t="s">
        <v>190</v>
      </c>
      <c r="AB145" s="15" t="s">
        <v>123</v>
      </c>
      <c r="AC145" s="15"/>
      <c r="AD145" s="15" t="str">
        <f>VLOOKUP(J145,[1]All!$I$78:$J$376,2,FALSE)</f>
        <v>Oke</v>
      </c>
      <c r="AE145" s="37">
        <f t="shared" si="4"/>
        <v>7890869.0764119597</v>
      </c>
      <c r="AF145" s="5">
        <f t="shared" si="5"/>
        <v>867995.59840531554</v>
      </c>
      <c r="AG145" s="15"/>
      <c r="AH145" s="15"/>
      <c r="AI145" s="38">
        <f t="shared" si="7"/>
        <v>8758864.6748172753</v>
      </c>
      <c r="AJ145" s="15" t="s">
        <v>123</v>
      </c>
      <c r="AK145" s="15" t="s">
        <v>123</v>
      </c>
      <c r="AL145" s="15" t="s">
        <v>124</v>
      </c>
      <c r="AM145" s="15" t="s">
        <v>124</v>
      </c>
      <c r="AN145" s="15" t="s">
        <v>130</v>
      </c>
      <c r="AO145" s="72" t="s">
        <v>124</v>
      </c>
      <c r="AP145" s="15" t="s">
        <v>8</v>
      </c>
      <c r="AQ145" s="15" t="s">
        <v>1416</v>
      </c>
      <c r="AR145" s="15"/>
    </row>
    <row r="146" spans="1:808 1026:1832 2050:2856 3074:3880 4098:4904 5122:5928 6146:6952 7170:7976 8194:9000 9218:10024 10242:11048 11266:12072 12290:13096 13314:14120 14338:15144 15362:16168" ht="14.25" customHeight="1" x14ac:dyDescent="0.25">
      <c r="A146" s="6">
        <f t="shared" si="6"/>
        <v>75</v>
      </c>
      <c r="B146" s="21">
        <v>147</v>
      </c>
      <c r="C146" s="22" t="s">
        <v>64</v>
      </c>
      <c r="D146" s="23" t="s">
        <v>65</v>
      </c>
      <c r="E146" s="24" t="s">
        <v>78</v>
      </c>
      <c r="F146" s="24" t="s">
        <v>185</v>
      </c>
      <c r="G146" s="25" t="s">
        <v>80</v>
      </c>
      <c r="H146" s="24" t="s">
        <v>604</v>
      </c>
      <c r="I146" s="27" t="s">
        <v>605</v>
      </c>
      <c r="J146" s="26">
        <v>11188</v>
      </c>
      <c r="K146" s="27"/>
      <c r="L146" s="28">
        <v>38565</v>
      </c>
      <c r="M146" s="28">
        <v>38930</v>
      </c>
      <c r="N146" s="29" t="s">
        <v>348</v>
      </c>
      <c r="O146" s="31" t="s">
        <v>349</v>
      </c>
      <c r="P146" s="35" t="s">
        <v>17</v>
      </c>
      <c r="Q146" s="31" t="s">
        <v>73</v>
      </c>
      <c r="R146" s="32" t="s">
        <v>606</v>
      </c>
      <c r="S146" s="33" t="s">
        <v>607</v>
      </c>
      <c r="T146" s="34">
        <v>38930</v>
      </c>
      <c r="U146" s="15" t="b">
        <v>1</v>
      </c>
      <c r="V146" s="15" t="s">
        <v>78</v>
      </c>
      <c r="W146" s="15" t="b">
        <v>1</v>
      </c>
      <c r="X146" s="15" t="s">
        <v>185</v>
      </c>
      <c r="Y146" s="15" t="b">
        <v>1</v>
      </c>
      <c r="Z146" s="15" t="s">
        <v>605</v>
      </c>
      <c r="AA146" s="36" t="s">
        <v>608</v>
      </c>
      <c r="AB146" s="15" t="s">
        <v>78</v>
      </c>
      <c r="AC146" s="15"/>
      <c r="AD146" s="15" t="s">
        <v>77</v>
      </c>
      <c r="AE146" s="37">
        <f t="shared" si="4"/>
        <v>7890869.0764119597</v>
      </c>
      <c r="AF146" s="5">
        <f t="shared" si="5"/>
        <v>867995.59840531554</v>
      </c>
      <c r="AG146" s="15"/>
      <c r="AH146" s="15"/>
      <c r="AI146" s="38">
        <f t="shared" si="7"/>
        <v>8758864.6748172753</v>
      </c>
      <c r="AJ146" s="15" t="s">
        <v>78</v>
      </c>
      <c r="AK146" s="15" t="s">
        <v>78</v>
      </c>
      <c r="AL146" s="15" t="s">
        <v>185</v>
      </c>
      <c r="AM146" s="15" t="s">
        <v>185</v>
      </c>
      <c r="AN146" s="15" t="s">
        <v>5</v>
      </c>
      <c r="AO146" s="72" t="s">
        <v>185</v>
      </c>
      <c r="AP146" s="15" t="s">
        <v>5</v>
      </c>
      <c r="AQ146" s="15" t="s">
        <v>1417</v>
      </c>
      <c r="AR146" s="15"/>
    </row>
    <row r="147" spans="1:808 1026:1832 2050:2856 3074:3880 4098:4904 5122:5928 6146:6952 7170:7976 8194:9000 9218:10024 10242:11048 11266:12072 12290:13096 13314:14120 14338:15144 15362:16168" ht="14.25" customHeight="1" x14ac:dyDescent="0.25">
      <c r="A147" s="6">
        <f t="shared" si="6"/>
        <v>76</v>
      </c>
      <c r="B147" s="21">
        <v>148</v>
      </c>
      <c r="C147" s="22" t="s">
        <v>64</v>
      </c>
      <c r="D147" s="23" t="s">
        <v>65</v>
      </c>
      <c r="E147" s="24" t="s">
        <v>123</v>
      </c>
      <c r="F147" s="24" t="s">
        <v>124</v>
      </c>
      <c r="G147" s="25" t="s">
        <v>80</v>
      </c>
      <c r="H147" s="24" t="s">
        <v>609</v>
      </c>
      <c r="I147" s="27" t="s">
        <v>610</v>
      </c>
      <c r="J147" s="26">
        <v>11196</v>
      </c>
      <c r="K147" s="27"/>
      <c r="L147" s="28">
        <v>38565</v>
      </c>
      <c r="M147" s="28">
        <v>38930</v>
      </c>
      <c r="N147" s="29" t="s">
        <v>348</v>
      </c>
      <c r="O147" s="31" t="s">
        <v>349</v>
      </c>
      <c r="P147" s="35" t="s">
        <v>17</v>
      </c>
      <c r="Q147" s="31" t="s">
        <v>73</v>
      </c>
      <c r="R147" s="32" t="s">
        <v>611</v>
      </c>
      <c r="S147" s="33" t="s">
        <v>128</v>
      </c>
      <c r="T147" s="34">
        <v>38930</v>
      </c>
      <c r="U147" s="15" t="b">
        <v>1</v>
      </c>
      <c r="V147" s="15" t="s">
        <v>123</v>
      </c>
      <c r="W147" s="15" t="b">
        <v>1</v>
      </c>
      <c r="X147" s="15" t="s">
        <v>124</v>
      </c>
      <c r="Y147" s="15" t="b">
        <v>1</v>
      </c>
      <c r="Z147" s="15" t="s">
        <v>610</v>
      </c>
      <c r="AA147" s="36" t="s">
        <v>190</v>
      </c>
      <c r="AB147" s="15" t="s">
        <v>123</v>
      </c>
      <c r="AC147" s="15"/>
      <c r="AD147" s="15" t="str">
        <f>VLOOKUP(J147,[1]All!$I$78:$J$376,2,FALSE)</f>
        <v>Oke</v>
      </c>
      <c r="AE147" s="37">
        <f t="shared" si="4"/>
        <v>7890869.0764119597</v>
      </c>
      <c r="AF147" s="5">
        <f t="shared" si="5"/>
        <v>867995.59840531554</v>
      </c>
      <c r="AG147" s="15"/>
      <c r="AH147" s="15"/>
      <c r="AI147" s="38">
        <f t="shared" si="7"/>
        <v>8758864.6748172753</v>
      </c>
      <c r="AJ147" s="15" t="s">
        <v>123</v>
      </c>
      <c r="AK147" s="15" t="s">
        <v>123</v>
      </c>
      <c r="AL147" s="15" t="s">
        <v>124</v>
      </c>
      <c r="AM147" s="15" t="s">
        <v>124</v>
      </c>
      <c r="AN147" s="15" t="s">
        <v>130</v>
      </c>
      <c r="AO147" s="72" t="s">
        <v>124</v>
      </c>
      <c r="AP147" s="15" t="s">
        <v>8</v>
      </c>
      <c r="AQ147" s="15" t="s">
        <v>1415</v>
      </c>
      <c r="AR147" s="15"/>
    </row>
    <row r="148" spans="1:808 1026:1832 2050:2856 3074:3880 4098:4904 5122:5928 6146:6952 7170:7976 8194:9000 9218:10024 10242:11048 11266:12072 12290:13096 13314:14120 14338:15144 15362:16168" ht="14.25" customHeight="1" x14ac:dyDescent="0.25">
      <c r="A148" s="6">
        <f t="shared" si="6"/>
        <v>77</v>
      </c>
      <c r="B148" s="21">
        <v>149</v>
      </c>
      <c r="C148" s="22" t="s">
        <v>64</v>
      </c>
      <c r="D148" s="23" t="s">
        <v>65</v>
      </c>
      <c r="E148" s="24" t="s">
        <v>123</v>
      </c>
      <c r="F148" s="24" t="s">
        <v>208</v>
      </c>
      <c r="G148" s="25" t="s">
        <v>80</v>
      </c>
      <c r="H148" s="24" t="s">
        <v>612</v>
      </c>
      <c r="I148" s="27" t="s">
        <v>613</v>
      </c>
      <c r="J148" s="26">
        <v>11198</v>
      </c>
      <c r="K148" s="27"/>
      <c r="L148" s="28">
        <v>38565</v>
      </c>
      <c r="M148" s="28">
        <v>38930</v>
      </c>
      <c r="N148" s="29" t="s">
        <v>348</v>
      </c>
      <c r="O148" s="31" t="s">
        <v>349</v>
      </c>
      <c r="P148" s="35" t="s">
        <v>17</v>
      </c>
      <c r="Q148" s="31" t="s">
        <v>73</v>
      </c>
      <c r="R148" s="32" t="s">
        <v>614</v>
      </c>
      <c r="S148" s="33" t="s">
        <v>170</v>
      </c>
      <c r="T148" s="34">
        <v>38930</v>
      </c>
      <c r="U148" s="15" t="b">
        <v>1</v>
      </c>
      <c r="V148" s="15" t="s">
        <v>123</v>
      </c>
      <c r="W148" s="15" t="b">
        <v>1</v>
      </c>
      <c r="X148" s="15" t="s">
        <v>208</v>
      </c>
      <c r="Y148" s="15" t="b">
        <v>1</v>
      </c>
      <c r="Z148" s="15" t="s">
        <v>613</v>
      </c>
      <c r="AA148" s="36" t="s">
        <v>615</v>
      </c>
      <c r="AB148" s="15" t="s">
        <v>123</v>
      </c>
      <c r="AC148" s="15"/>
      <c r="AD148" s="15" t="s">
        <v>77</v>
      </c>
      <c r="AE148" s="37">
        <f t="shared" si="4"/>
        <v>7890869.0764119597</v>
      </c>
      <c r="AF148" s="5">
        <f t="shared" si="5"/>
        <v>867995.59840531554</v>
      </c>
      <c r="AG148" s="15"/>
      <c r="AH148" s="15"/>
      <c r="AI148" s="38">
        <f t="shared" si="7"/>
        <v>8758864.6748172753</v>
      </c>
      <c r="AJ148" s="15" t="s">
        <v>123</v>
      </c>
      <c r="AK148" s="15" t="s">
        <v>123</v>
      </c>
      <c r="AL148" s="15" t="s">
        <v>208</v>
      </c>
      <c r="AM148" s="15" t="s">
        <v>208</v>
      </c>
      <c r="AN148" s="15" t="s">
        <v>130</v>
      </c>
      <c r="AO148" s="72" t="s">
        <v>208</v>
      </c>
      <c r="AP148" s="15" t="s">
        <v>8</v>
      </c>
      <c r="AQ148" s="15" t="s">
        <v>1401</v>
      </c>
      <c r="AR148" s="15"/>
    </row>
    <row r="149" spans="1:808 1026:1832 2050:2856 3074:3880 4098:4904 5122:5928 6146:6952 7170:7976 8194:9000 9218:10024 10242:11048 11266:12072 12290:13096 13314:14120 14338:15144 15362:16168" ht="14.25" customHeight="1" x14ac:dyDescent="0.25">
      <c r="A149" s="6">
        <f t="shared" si="6"/>
        <v>78</v>
      </c>
      <c r="B149" s="21">
        <v>150</v>
      </c>
      <c r="C149" s="22" t="s">
        <v>64</v>
      </c>
      <c r="D149" s="23" t="s">
        <v>65</v>
      </c>
      <c r="E149" s="24" t="s">
        <v>233</v>
      </c>
      <c r="F149" s="24" t="s">
        <v>616</v>
      </c>
      <c r="G149" s="25" t="s">
        <v>80</v>
      </c>
      <c r="H149" s="24" t="s">
        <v>113</v>
      </c>
      <c r="I149" s="27" t="s">
        <v>617</v>
      </c>
      <c r="J149" s="26">
        <v>11205</v>
      </c>
      <c r="K149" s="27"/>
      <c r="L149" s="28">
        <v>38565</v>
      </c>
      <c r="M149" s="28">
        <v>38930</v>
      </c>
      <c r="N149" s="29" t="s">
        <v>348</v>
      </c>
      <c r="O149" s="31" t="s">
        <v>349</v>
      </c>
      <c r="P149" s="35" t="s">
        <v>17</v>
      </c>
      <c r="Q149" s="31" t="s">
        <v>73</v>
      </c>
      <c r="R149" s="32" t="s">
        <v>618</v>
      </c>
      <c r="S149" s="33" t="s">
        <v>510</v>
      </c>
      <c r="T149" s="34">
        <v>38930</v>
      </c>
      <c r="U149" s="15" t="b">
        <v>1</v>
      </c>
      <c r="V149" s="15" t="s">
        <v>233</v>
      </c>
      <c r="W149" s="15" t="b">
        <v>1</v>
      </c>
      <c r="X149" s="15" t="s">
        <v>616</v>
      </c>
      <c r="Y149" s="15" t="b">
        <v>1</v>
      </c>
      <c r="Z149" s="15" t="s">
        <v>617</v>
      </c>
      <c r="AA149" s="36" t="s">
        <v>619</v>
      </c>
      <c r="AB149" s="15" t="s">
        <v>233</v>
      </c>
      <c r="AC149" s="15"/>
      <c r="AD149" s="15" t="s">
        <v>77</v>
      </c>
      <c r="AE149" s="37">
        <f t="shared" si="4"/>
        <v>7890869.0764119597</v>
      </c>
      <c r="AF149" s="5">
        <f t="shared" si="5"/>
        <v>867995.59840531554</v>
      </c>
      <c r="AG149" s="15"/>
      <c r="AH149" s="15"/>
      <c r="AI149" s="38">
        <f t="shared" si="7"/>
        <v>8758864.6748172753</v>
      </c>
      <c r="AJ149" s="15" t="s">
        <v>233</v>
      </c>
      <c r="AK149" s="15" t="s">
        <v>233</v>
      </c>
      <c r="AL149" s="15" t="s">
        <v>592</v>
      </c>
      <c r="AM149" s="15" t="s">
        <v>592</v>
      </c>
      <c r="AN149" s="15" t="s">
        <v>233</v>
      </c>
      <c r="AO149" s="72" t="s">
        <v>592</v>
      </c>
      <c r="AP149" s="15" t="s">
        <v>2</v>
      </c>
      <c r="AQ149" s="15" t="s">
        <v>1418</v>
      </c>
      <c r="AR149" s="15"/>
    </row>
    <row r="150" spans="1:808 1026:1832 2050:2856 3074:3880 4098:4904 5122:5928 6146:6952 7170:7976 8194:9000 9218:10024 10242:11048 11266:12072 12290:13096 13314:14120 14338:15144 15362:16168" ht="14.25" customHeight="1" x14ac:dyDescent="0.25">
      <c r="A150" s="6">
        <f t="shared" si="6"/>
        <v>79</v>
      </c>
      <c r="B150" s="21">
        <v>151</v>
      </c>
      <c r="C150" s="22" t="s">
        <v>64</v>
      </c>
      <c r="D150" s="23" t="s">
        <v>65</v>
      </c>
      <c r="E150" s="24" t="s">
        <v>165</v>
      </c>
      <c r="F150" s="24" t="s">
        <v>67</v>
      </c>
      <c r="G150" s="25" t="s">
        <v>68</v>
      </c>
      <c r="H150" s="24" t="s">
        <v>382</v>
      </c>
      <c r="I150" s="27" t="s">
        <v>620</v>
      </c>
      <c r="J150" s="26">
        <v>11221</v>
      </c>
      <c r="K150" s="27"/>
      <c r="L150" s="28">
        <v>38565</v>
      </c>
      <c r="M150" s="28">
        <v>38930</v>
      </c>
      <c r="N150" s="29" t="s">
        <v>348</v>
      </c>
      <c r="O150" s="31" t="s">
        <v>349</v>
      </c>
      <c r="P150" s="35" t="s">
        <v>17</v>
      </c>
      <c r="Q150" s="31" t="s">
        <v>134</v>
      </c>
      <c r="R150" s="32" t="s">
        <v>621</v>
      </c>
      <c r="S150" s="33" t="s">
        <v>75</v>
      </c>
      <c r="T150" s="34">
        <v>38930</v>
      </c>
      <c r="U150" s="15" t="b">
        <v>1</v>
      </c>
      <c r="V150" s="15" t="s">
        <v>165</v>
      </c>
      <c r="W150" s="15" t="b">
        <v>1</v>
      </c>
      <c r="X150" s="15" t="s">
        <v>67</v>
      </c>
      <c r="Y150" s="15" t="b">
        <v>1</v>
      </c>
      <c r="Z150" s="15" t="s">
        <v>620</v>
      </c>
      <c r="AA150" s="36" t="s">
        <v>478</v>
      </c>
      <c r="AB150" s="15" t="s">
        <v>165</v>
      </c>
      <c r="AC150" s="15"/>
      <c r="AD150" s="15" t="s">
        <v>77</v>
      </c>
      <c r="AE150" s="37">
        <f t="shared" si="4"/>
        <v>7890869.0764119597</v>
      </c>
      <c r="AF150" s="5">
        <f t="shared" si="5"/>
        <v>867995.59840531554</v>
      </c>
      <c r="AG150" s="15"/>
      <c r="AH150" s="15"/>
      <c r="AI150" s="38">
        <f t="shared" si="7"/>
        <v>8758864.6748172753</v>
      </c>
      <c r="AJ150" s="15" t="s">
        <v>165</v>
      </c>
      <c r="AK150" s="15" t="s">
        <v>165</v>
      </c>
      <c r="AL150" s="15" t="s">
        <v>67</v>
      </c>
      <c r="AM150" s="15" t="s">
        <v>67</v>
      </c>
      <c r="AN150" s="15" t="s">
        <v>22</v>
      </c>
      <c r="AO150" s="72" t="s">
        <v>67</v>
      </c>
      <c r="AP150" s="15" t="s">
        <v>22</v>
      </c>
      <c r="AQ150" s="15" t="s">
        <v>1396</v>
      </c>
      <c r="AR150" s="15" t="s">
        <v>1493</v>
      </c>
    </row>
    <row r="151" spans="1:808 1026:1832 2050:2856 3074:3880 4098:4904 5122:5928 6146:6952 7170:7976 8194:9000 9218:10024 10242:11048 11266:12072 12290:13096 13314:14120 14338:15144 15362:16168" ht="14.25" customHeight="1" x14ac:dyDescent="0.25">
      <c r="A151" s="6">
        <f t="shared" si="6"/>
        <v>80</v>
      </c>
      <c r="B151" s="21">
        <v>152</v>
      </c>
      <c r="C151" s="22" t="s">
        <v>64</v>
      </c>
      <c r="D151" s="23" t="s">
        <v>65</v>
      </c>
      <c r="E151" s="24" t="s">
        <v>14</v>
      </c>
      <c r="F151" s="24" t="s">
        <v>261</v>
      </c>
      <c r="G151" s="25" t="s">
        <v>80</v>
      </c>
      <c r="H151" s="24" t="s">
        <v>622</v>
      </c>
      <c r="I151" s="27" t="s">
        <v>623</v>
      </c>
      <c r="J151" s="26">
        <v>11227</v>
      </c>
      <c r="K151" s="27"/>
      <c r="L151" s="28">
        <v>38565</v>
      </c>
      <c r="M151" s="28">
        <v>38930</v>
      </c>
      <c r="N151" s="29" t="s">
        <v>348</v>
      </c>
      <c r="O151" s="31" t="s">
        <v>349</v>
      </c>
      <c r="P151" s="35" t="s">
        <v>17</v>
      </c>
      <c r="Q151" s="31" t="s">
        <v>73</v>
      </c>
      <c r="R151" s="32" t="s">
        <v>624</v>
      </c>
      <c r="S151" s="33" t="s">
        <v>264</v>
      </c>
      <c r="T151" s="34">
        <v>38930</v>
      </c>
      <c r="U151" s="15" t="b">
        <v>1</v>
      </c>
      <c r="V151" s="15" t="s">
        <v>14</v>
      </c>
      <c r="W151" s="15" t="b">
        <v>1</v>
      </c>
      <c r="X151" s="15" t="s">
        <v>261</v>
      </c>
      <c r="Y151" s="15" t="b">
        <v>1</v>
      </c>
      <c r="Z151" s="15" t="s">
        <v>623</v>
      </c>
      <c r="AA151" s="36" t="s">
        <v>625</v>
      </c>
      <c r="AB151" s="15" t="s">
        <v>14</v>
      </c>
      <c r="AC151" s="15"/>
      <c r="AD151" s="15" t="s">
        <v>77</v>
      </c>
      <c r="AE151" s="37">
        <f t="shared" si="4"/>
        <v>7890869.0764119597</v>
      </c>
      <c r="AF151" s="5">
        <f t="shared" si="5"/>
        <v>867995.59840531554</v>
      </c>
      <c r="AG151" s="15"/>
      <c r="AH151" s="15"/>
      <c r="AI151" s="38">
        <f t="shared" si="7"/>
        <v>8758864.6748172753</v>
      </c>
      <c r="AJ151" s="15" t="s">
        <v>14</v>
      </c>
      <c r="AK151" s="15" t="s">
        <v>14</v>
      </c>
      <c r="AL151" s="15" t="s">
        <v>261</v>
      </c>
      <c r="AM151" s="15" t="s">
        <v>261</v>
      </c>
      <c r="AN151" s="15" t="s">
        <v>14</v>
      </c>
      <c r="AO151" s="72" t="s">
        <v>261</v>
      </c>
      <c r="AP151" s="15" t="s">
        <v>14</v>
      </c>
      <c r="AQ151" s="15" t="s">
        <v>1370</v>
      </c>
      <c r="AR151" s="15"/>
    </row>
    <row r="152" spans="1:808 1026:1832 2050:2856 3074:3880 4098:4904 5122:5928 6146:6952 7170:7976 8194:9000 9218:10024 10242:11048 11266:12072 12290:13096 13314:14120 14338:15144 15362:16168" ht="14.25" customHeight="1" x14ac:dyDescent="0.25">
      <c r="A152" s="6">
        <f t="shared" si="6"/>
        <v>81</v>
      </c>
      <c r="B152" s="21">
        <v>153</v>
      </c>
      <c r="C152" s="22" t="s">
        <v>64</v>
      </c>
      <c r="D152" s="23" t="s">
        <v>65</v>
      </c>
      <c r="E152" s="24" t="s">
        <v>14</v>
      </c>
      <c r="F152" s="24" t="s">
        <v>261</v>
      </c>
      <c r="G152" s="25" t="s">
        <v>80</v>
      </c>
      <c r="H152" s="24" t="s">
        <v>622</v>
      </c>
      <c r="I152" s="27" t="s">
        <v>626</v>
      </c>
      <c r="J152" s="26">
        <v>11228</v>
      </c>
      <c r="K152" s="27"/>
      <c r="L152" s="28">
        <v>38565</v>
      </c>
      <c r="M152" s="28">
        <v>38930</v>
      </c>
      <c r="N152" s="29" t="s">
        <v>348</v>
      </c>
      <c r="O152" s="31" t="s">
        <v>349</v>
      </c>
      <c r="P152" s="35" t="s">
        <v>17</v>
      </c>
      <c r="Q152" s="31" t="s">
        <v>73</v>
      </c>
      <c r="R152" s="32" t="s">
        <v>627</v>
      </c>
      <c r="S152" s="33" t="s">
        <v>264</v>
      </c>
      <c r="T152" s="34">
        <v>38930</v>
      </c>
      <c r="U152" s="15" t="b">
        <v>1</v>
      </c>
      <c r="V152" s="15" t="s">
        <v>14</v>
      </c>
      <c r="W152" s="15" t="b">
        <v>1</v>
      </c>
      <c r="X152" s="15" t="s">
        <v>261</v>
      </c>
      <c r="Y152" s="15" t="b">
        <v>1</v>
      </c>
      <c r="Z152" s="15" t="s">
        <v>626</v>
      </c>
      <c r="AA152" s="36" t="s">
        <v>625</v>
      </c>
      <c r="AB152" s="15" t="s">
        <v>14</v>
      </c>
      <c r="AC152" s="15"/>
      <c r="AD152" s="15" t="s">
        <v>77</v>
      </c>
      <c r="AE152" s="37">
        <f t="shared" si="4"/>
        <v>7890869.0764119597</v>
      </c>
      <c r="AF152" s="5">
        <f t="shared" si="5"/>
        <v>867995.59840531554</v>
      </c>
      <c r="AG152" s="15"/>
      <c r="AH152" s="15"/>
      <c r="AI152" s="38">
        <f t="shared" si="7"/>
        <v>8758864.6748172753</v>
      </c>
      <c r="AJ152" s="15" t="s">
        <v>14</v>
      </c>
      <c r="AK152" s="15" t="s">
        <v>14</v>
      </c>
      <c r="AL152" s="15" t="s">
        <v>261</v>
      </c>
      <c r="AM152" s="15" t="s">
        <v>261</v>
      </c>
      <c r="AN152" s="15" t="s">
        <v>14</v>
      </c>
      <c r="AO152" s="72" t="s">
        <v>261</v>
      </c>
      <c r="AP152" s="15" t="s">
        <v>14</v>
      </c>
      <c r="AQ152" s="15" t="s">
        <v>1371</v>
      </c>
      <c r="AR152" s="15"/>
    </row>
    <row r="153" spans="1:808 1026:1832 2050:2856 3074:3880 4098:4904 5122:5928 6146:6952 7170:7976 8194:9000 9218:10024 10242:11048 11266:12072 12290:13096 13314:14120 14338:15144 15362:16168" ht="14.25" customHeight="1" x14ac:dyDescent="0.25">
      <c r="A153" s="6">
        <f t="shared" si="6"/>
        <v>82</v>
      </c>
      <c r="B153" s="21">
        <v>154</v>
      </c>
      <c r="C153" s="22" t="s">
        <v>64</v>
      </c>
      <c r="D153" s="23" t="s">
        <v>65</v>
      </c>
      <c r="E153" s="24" t="s">
        <v>331</v>
      </c>
      <c r="F153" s="24" t="s">
        <v>628</v>
      </c>
      <c r="G153" s="25" t="s">
        <v>80</v>
      </c>
      <c r="H153" s="24" t="s">
        <v>113</v>
      </c>
      <c r="I153" s="27" t="s">
        <v>629</v>
      </c>
      <c r="J153" s="26">
        <v>11232</v>
      </c>
      <c r="K153" s="27"/>
      <c r="L153" s="28">
        <v>38565</v>
      </c>
      <c r="M153" s="28">
        <v>38930</v>
      </c>
      <c r="N153" s="29" t="s">
        <v>348</v>
      </c>
      <c r="O153" s="31" t="s">
        <v>349</v>
      </c>
      <c r="P153" s="35" t="s">
        <v>17</v>
      </c>
      <c r="Q153" s="31" t="s">
        <v>73</v>
      </c>
      <c r="R153" s="32" t="s">
        <v>630</v>
      </c>
      <c r="S153" s="33" t="s">
        <v>335</v>
      </c>
      <c r="T153" s="34">
        <v>38930</v>
      </c>
      <c r="U153" s="15" t="b">
        <v>1</v>
      </c>
      <c r="V153" s="15" t="s">
        <v>331</v>
      </c>
      <c r="W153" s="15" t="b">
        <v>1</v>
      </c>
      <c r="X153" s="15" t="s">
        <v>628</v>
      </c>
      <c r="Y153" s="15" t="b">
        <v>1</v>
      </c>
      <c r="Z153" s="15" t="s">
        <v>629</v>
      </c>
      <c r="AA153" s="36" t="s">
        <v>631</v>
      </c>
      <c r="AB153" s="15" t="s">
        <v>331</v>
      </c>
      <c r="AC153" s="15"/>
      <c r="AD153" s="15" t="s">
        <v>77</v>
      </c>
      <c r="AE153" s="37">
        <f t="shared" si="4"/>
        <v>7890869.0764119597</v>
      </c>
      <c r="AF153" s="5">
        <f t="shared" si="5"/>
        <v>867995.59840531554</v>
      </c>
      <c r="AG153" s="15"/>
      <c r="AH153" s="15"/>
      <c r="AI153" s="38">
        <f t="shared" si="7"/>
        <v>8758864.6748172753</v>
      </c>
      <c r="AJ153" s="15" t="s">
        <v>331</v>
      </c>
      <c r="AK153" s="15" t="s">
        <v>331</v>
      </c>
      <c r="AL153" s="15" t="s">
        <v>628</v>
      </c>
      <c r="AM153" s="15" t="s">
        <v>628</v>
      </c>
      <c r="AN153" s="15" t="s">
        <v>12</v>
      </c>
      <c r="AO153" s="72" t="s">
        <v>628</v>
      </c>
      <c r="AP153" s="15" t="s">
        <v>12</v>
      </c>
      <c r="AQ153" s="15" t="s">
        <v>1391</v>
      </c>
      <c r="AR153" s="15"/>
    </row>
    <row r="154" spans="1:808 1026:1832 2050:2856 3074:3880 4098:4904 5122:5928 6146:6952 7170:7976 8194:9000 9218:10024 10242:11048 11266:12072 12290:13096 13314:14120 14338:15144 15362:16168" ht="14.25" customHeight="1" x14ac:dyDescent="0.25">
      <c r="A154" s="6">
        <f t="shared" si="6"/>
        <v>83</v>
      </c>
      <c r="B154" s="21">
        <v>155</v>
      </c>
      <c r="C154" s="22" t="s">
        <v>64</v>
      </c>
      <c r="D154" s="23" t="s">
        <v>65</v>
      </c>
      <c r="E154" s="24" t="s">
        <v>331</v>
      </c>
      <c r="F154" s="24" t="s">
        <v>461</v>
      </c>
      <c r="G154" s="25" t="s">
        <v>80</v>
      </c>
      <c r="H154" s="24" t="s">
        <v>113</v>
      </c>
      <c r="I154" s="27" t="s">
        <v>632</v>
      </c>
      <c r="J154" s="26">
        <v>11234</v>
      </c>
      <c r="K154" s="27"/>
      <c r="L154" s="28">
        <v>38565</v>
      </c>
      <c r="M154" s="28">
        <v>38930</v>
      </c>
      <c r="N154" s="29" t="s">
        <v>348</v>
      </c>
      <c r="O154" s="31" t="s">
        <v>349</v>
      </c>
      <c r="P154" s="35" t="s">
        <v>17</v>
      </c>
      <c r="Q154" s="31" t="s">
        <v>73</v>
      </c>
      <c r="R154" s="32" t="s">
        <v>633</v>
      </c>
      <c r="S154" s="33" t="s">
        <v>464</v>
      </c>
      <c r="T154" s="34">
        <v>38930</v>
      </c>
      <c r="U154" s="15" t="b">
        <v>1</v>
      </c>
      <c r="V154" s="15" t="s">
        <v>331</v>
      </c>
      <c r="W154" s="15" t="b">
        <v>1</v>
      </c>
      <c r="X154" s="15" t="s">
        <v>461</v>
      </c>
      <c r="Y154" s="15" t="b">
        <v>1</v>
      </c>
      <c r="Z154" s="15" t="s">
        <v>632</v>
      </c>
      <c r="AA154" s="36" t="s">
        <v>465</v>
      </c>
      <c r="AB154" s="15" t="s">
        <v>331</v>
      </c>
      <c r="AC154" s="15"/>
      <c r="AD154" s="15" t="s">
        <v>77</v>
      </c>
      <c r="AE154" s="37">
        <f t="shared" si="4"/>
        <v>7890869.0764119597</v>
      </c>
      <c r="AF154" s="5">
        <f t="shared" si="5"/>
        <v>867995.59840531554</v>
      </c>
      <c r="AG154" s="15"/>
      <c r="AH154" s="15"/>
      <c r="AI154" s="38">
        <f t="shared" si="7"/>
        <v>8758864.6748172753</v>
      </c>
      <c r="AJ154" s="15" t="s">
        <v>331</v>
      </c>
      <c r="AK154" s="15" t="s">
        <v>331</v>
      </c>
      <c r="AL154" s="15" t="s">
        <v>461</v>
      </c>
      <c r="AM154" s="15" t="s">
        <v>461</v>
      </c>
      <c r="AN154" s="15" t="s">
        <v>13</v>
      </c>
      <c r="AO154" s="72" t="s">
        <v>461</v>
      </c>
      <c r="AP154" s="15" t="s">
        <v>13</v>
      </c>
      <c r="AQ154" s="15" t="s">
        <v>1372</v>
      </c>
      <c r="AR154" s="15"/>
    </row>
    <row r="155" spans="1:808 1026:1832 2050:2856 3074:3880 4098:4904 5122:5928 6146:6952 7170:7976 8194:9000 9218:10024 10242:11048 11266:12072 12290:13096 13314:14120 14338:15144 15362:16168" ht="14.25" customHeight="1" x14ac:dyDescent="0.25">
      <c r="A155" s="6">
        <f t="shared" si="6"/>
        <v>84</v>
      </c>
      <c r="B155" s="21">
        <v>156</v>
      </c>
      <c r="C155" s="22" t="s">
        <v>64</v>
      </c>
      <c r="D155" s="23" t="s">
        <v>65</v>
      </c>
      <c r="E155" s="24" t="s">
        <v>331</v>
      </c>
      <c r="F155" s="24" t="s">
        <v>634</v>
      </c>
      <c r="G155" s="25" t="s">
        <v>80</v>
      </c>
      <c r="H155" s="24" t="s">
        <v>113</v>
      </c>
      <c r="I155" s="27" t="s">
        <v>635</v>
      </c>
      <c r="J155" s="26">
        <v>11235</v>
      </c>
      <c r="K155" s="27"/>
      <c r="L155" s="28">
        <v>38565</v>
      </c>
      <c r="M155" s="28">
        <v>38930</v>
      </c>
      <c r="N155" s="29" t="s">
        <v>348</v>
      </c>
      <c r="O155" s="31" t="s">
        <v>349</v>
      </c>
      <c r="P155" s="35" t="s">
        <v>17</v>
      </c>
      <c r="Q155" s="31" t="s">
        <v>73</v>
      </c>
      <c r="R155" s="32" t="s">
        <v>636</v>
      </c>
      <c r="S155" s="33" t="s">
        <v>374</v>
      </c>
      <c r="T155" s="34">
        <v>38930</v>
      </c>
      <c r="U155" s="15" t="b">
        <v>1</v>
      </c>
      <c r="V155" s="15" t="s">
        <v>331</v>
      </c>
      <c r="W155" s="15" t="b">
        <v>1</v>
      </c>
      <c r="X155" s="15" t="s">
        <v>634</v>
      </c>
      <c r="Y155" s="15" t="b">
        <v>1</v>
      </c>
      <c r="Z155" s="15" t="s">
        <v>635</v>
      </c>
      <c r="AA155" s="36" t="s">
        <v>637</v>
      </c>
      <c r="AB155" s="15" t="s">
        <v>331</v>
      </c>
      <c r="AC155" s="15"/>
      <c r="AD155" s="15" t="s">
        <v>77</v>
      </c>
      <c r="AE155" s="37">
        <f t="shared" si="4"/>
        <v>7890869.0764119597</v>
      </c>
      <c r="AF155" s="5">
        <f t="shared" si="5"/>
        <v>867995.59840531554</v>
      </c>
      <c r="AG155" s="15"/>
      <c r="AH155" s="15"/>
      <c r="AI155" s="38">
        <f t="shared" si="7"/>
        <v>8758864.6748172753</v>
      </c>
      <c r="AJ155" s="15" t="s">
        <v>331</v>
      </c>
      <c r="AK155" s="15" t="s">
        <v>331</v>
      </c>
      <c r="AL155" s="15" t="s">
        <v>634</v>
      </c>
      <c r="AM155" s="15" t="s">
        <v>634</v>
      </c>
      <c r="AN155" s="15" t="s">
        <v>13</v>
      </c>
      <c r="AO155" s="72" t="s">
        <v>634</v>
      </c>
      <c r="AP155" s="15" t="s">
        <v>13</v>
      </c>
      <c r="AQ155" s="15" t="s">
        <v>1391</v>
      </c>
      <c r="AR155" s="15"/>
    </row>
    <row r="156" spans="1:808 1026:1832 2050:2856 3074:3880 4098:4904 5122:5928 6146:6952 7170:7976 8194:9000 9218:10024 10242:11048 11266:12072 12290:13096 13314:14120 14338:15144 15362:16168" ht="14.25" customHeight="1" x14ac:dyDescent="0.25">
      <c r="A156" s="6">
        <f t="shared" si="6"/>
        <v>85</v>
      </c>
      <c r="B156" s="21">
        <v>157</v>
      </c>
      <c r="C156" s="22" t="s">
        <v>64</v>
      </c>
      <c r="D156" s="23" t="s">
        <v>65</v>
      </c>
      <c r="E156" s="24" t="s">
        <v>331</v>
      </c>
      <c r="F156" s="24" t="s">
        <v>543</v>
      </c>
      <c r="G156" s="25" t="s">
        <v>80</v>
      </c>
      <c r="H156" s="24" t="s">
        <v>113</v>
      </c>
      <c r="I156" s="27" t="s">
        <v>638</v>
      </c>
      <c r="J156" s="26">
        <v>11236</v>
      </c>
      <c r="K156" s="27"/>
      <c r="L156" s="28">
        <v>38565</v>
      </c>
      <c r="M156" s="28">
        <v>38930</v>
      </c>
      <c r="N156" s="29" t="s">
        <v>348</v>
      </c>
      <c r="O156" s="31" t="s">
        <v>349</v>
      </c>
      <c r="P156" s="35" t="s">
        <v>17</v>
      </c>
      <c r="Q156" s="31" t="s">
        <v>73</v>
      </c>
      <c r="R156" s="32" t="s">
        <v>639</v>
      </c>
      <c r="S156" s="33" t="s">
        <v>464</v>
      </c>
      <c r="T156" s="34">
        <v>38930</v>
      </c>
      <c r="U156" s="15" t="b">
        <v>1</v>
      </c>
      <c r="V156" s="15" t="s">
        <v>331</v>
      </c>
      <c r="W156" s="15" t="b">
        <v>1</v>
      </c>
      <c r="X156" s="15" t="s">
        <v>543</v>
      </c>
      <c r="Y156" s="15" t="b">
        <v>1</v>
      </c>
      <c r="Z156" s="15" t="s">
        <v>638</v>
      </c>
      <c r="AA156" s="36" t="s">
        <v>640</v>
      </c>
      <c r="AB156" s="15" t="s">
        <v>331</v>
      </c>
      <c r="AC156" s="15"/>
      <c r="AD156" s="15" t="s">
        <v>77</v>
      </c>
      <c r="AE156" s="37">
        <f t="shared" si="4"/>
        <v>7890869.0764119597</v>
      </c>
      <c r="AF156" s="5">
        <f t="shared" si="5"/>
        <v>867995.59840531554</v>
      </c>
      <c r="AG156" s="15"/>
      <c r="AH156" s="15"/>
      <c r="AI156" s="38">
        <f t="shared" si="7"/>
        <v>8758864.6748172753</v>
      </c>
      <c r="AJ156" s="15" t="s">
        <v>331</v>
      </c>
      <c r="AK156" s="15" t="s">
        <v>331</v>
      </c>
      <c r="AL156" s="15" t="s">
        <v>543</v>
      </c>
      <c r="AM156" s="15" t="s">
        <v>543</v>
      </c>
      <c r="AN156" s="15" t="s">
        <v>13</v>
      </c>
      <c r="AO156" s="72" t="s">
        <v>543</v>
      </c>
      <c r="AP156" s="15" t="s">
        <v>13</v>
      </c>
      <c r="AQ156" s="15" t="s">
        <v>1391</v>
      </c>
      <c r="AR156" s="15"/>
    </row>
    <row r="157" spans="1:808 1026:1832 2050:2856 3074:3880 4098:4904 5122:5928 6146:6952 7170:7976 8194:9000 9218:10024 10242:11048 11266:12072 12290:13096 13314:14120 14338:15144 15362:16168" ht="14.25" customHeight="1" x14ac:dyDescent="0.25">
      <c r="A157" s="6">
        <f t="shared" si="6"/>
        <v>86</v>
      </c>
      <c r="B157" s="39">
        <v>158</v>
      </c>
      <c r="C157" s="40" t="s">
        <v>64</v>
      </c>
      <c r="D157" s="41" t="s">
        <v>65</v>
      </c>
      <c r="E157" s="25" t="s">
        <v>331</v>
      </c>
      <c r="F157" s="25" t="s">
        <v>461</v>
      </c>
      <c r="G157" s="25" t="s">
        <v>80</v>
      </c>
      <c r="H157" s="25" t="s">
        <v>113</v>
      </c>
      <c r="I157" s="80" t="s">
        <v>641</v>
      </c>
      <c r="J157" s="26">
        <v>11237</v>
      </c>
      <c r="K157" s="42"/>
      <c r="L157" s="28">
        <v>38565</v>
      </c>
      <c r="M157" s="28">
        <v>38930</v>
      </c>
      <c r="N157" s="73" t="s">
        <v>348</v>
      </c>
      <c r="O157" s="75" t="s">
        <v>349</v>
      </c>
      <c r="P157" s="75" t="s">
        <v>17</v>
      </c>
      <c r="Q157" s="75" t="s">
        <v>73</v>
      </c>
      <c r="R157" s="78" t="s">
        <v>642</v>
      </c>
      <c r="S157" s="76" t="s">
        <v>464</v>
      </c>
      <c r="T157" s="34" t="e">
        <v>#N/A</v>
      </c>
      <c r="U157" s="15" t="e">
        <v>#N/A</v>
      </c>
      <c r="V157" s="15" t="e">
        <v>#N/A</v>
      </c>
      <c r="W157" s="15" t="e">
        <v>#N/A</v>
      </c>
      <c r="X157" s="15" t="e">
        <v>#N/A</v>
      </c>
      <c r="Y157" s="15" t="e">
        <v>#N/A</v>
      </c>
      <c r="Z157" s="83">
        <v>44866</v>
      </c>
      <c r="AA157" s="36" t="s">
        <v>465</v>
      </c>
      <c r="AB157" s="15" t="s">
        <v>331</v>
      </c>
      <c r="AC157" s="15"/>
      <c r="AD157" s="15" t="s">
        <v>77</v>
      </c>
      <c r="AE157" s="37">
        <f t="shared" si="4"/>
        <v>7890869.0764119597</v>
      </c>
      <c r="AF157" s="4">
        <f t="shared" si="5"/>
        <v>867995.59840531554</v>
      </c>
      <c r="AG157" s="15"/>
      <c r="AH157" s="15"/>
      <c r="AI157" s="38">
        <f t="shared" si="7"/>
        <v>8758864.6748172753</v>
      </c>
      <c r="AJ157" s="83">
        <v>44866</v>
      </c>
      <c r="AK157" s="15" t="s">
        <v>331</v>
      </c>
      <c r="AL157" s="15" t="e">
        <v>#N/A</v>
      </c>
      <c r="AM157" s="15" t="e">
        <v>#N/A</v>
      </c>
      <c r="AN157" s="15" t="s">
        <v>13</v>
      </c>
      <c r="AO157" s="79">
        <v>44866</v>
      </c>
      <c r="AP157" s="15" t="s">
        <v>13</v>
      </c>
      <c r="AQ157" s="15" t="e">
        <v>#N/A</v>
      </c>
      <c r="AR157" s="15"/>
      <c r="IX157" s="43"/>
      <c r="IY157" s="43"/>
      <c r="IZ157" s="43"/>
      <c r="JX157" s="43"/>
      <c r="JY157" s="43"/>
      <c r="JZ157" s="43"/>
      <c r="KF157" s="43"/>
      <c r="KG157" s="43"/>
      <c r="KH157" s="43"/>
      <c r="KI157" s="43"/>
      <c r="KJ157" s="43"/>
      <c r="ST157" s="43"/>
      <c r="SU157" s="43"/>
      <c r="SV157" s="43"/>
      <c r="TT157" s="43"/>
      <c r="TU157" s="43"/>
      <c r="TV157" s="43"/>
      <c r="UB157" s="43"/>
      <c r="UC157" s="43"/>
      <c r="UD157" s="43"/>
      <c r="UE157" s="43"/>
      <c r="UF157" s="43"/>
      <c r="ACP157" s="43"/>
      <c r="ACQ157" s="43"/>
      <c r="ACR157" s="43"/>
      <c r="ADP157" s="43"/>
      <c r="ADQ157" s="43"/>
      <c r="ADR157" s="43"/>
      <c r="ADX157" s="43"/>
      <c r="ADY157" s="43"/>
      <c r="ADZ157" s="43"/>
      <c r="AEA157" s="43"/>
      <c r="AEB157" s="43"/>
      <c r="AML157" s="43"/>
      <c r="AMM157" s="43"/>
      <c r="AMN157" s="43"/>
      <c r="ANL157" s="43"/>
      <c r="ANM157" s="43"/>
      <c r="ANN157" s="43"/>
      <c r="ANT157" s="43"/>
      <c r="ANU157" s="43"/>
      <c r="ANV157" s="43"/>
      <c r="ANW157" s="43"/>
      <c r="ANX157" s="43"/>
      <c r="AWH157" s="43"/>
      <c r="AWI157" s="43"/>
      <c r="AWJ157" s="43"/>
      <c r="AXH157" s="43"/>
      <c r="AXI157" s="43"/>
      <c r="AXJ157" s="43"/>
      <c r="AXP157" s="43"/>
      <c r="AXQ157" s="43"/>
      <c r="AXR157" s="43"/>
      <c r="AXS157" s="43"/>
      <c r="AXT157" s="43"/>
      <c r="BGD157" s="43"/>
      <c r="BGE157" s="43"/>
      <c r="BGF157" s="43"/>
      <c r="BHD157" s="43"/>
      <c r="BHE157" s="43"/>
      <c r="BHF157" s="43"/>
      <c r="BHL157" s="43"/>
      <c r="BHM157" s="43"/>
      <c r="BHN157" s="43"/>
      <c r="BHO157" s="43"/>
      <c r="BHP157" s="43"/>
      <c r="BPZ157" s="43"/>
      <c r="BQA157" s="43"/>
      <c r="BQB157" s="43"/>
      <c r="BQZ157" s="43"/>
      <c r="BRA157" s="43"/>
      <c r="BRB157" s="43"/>
      <c r="BRH157" s="43"/>
      <c r="BRI157" s="43"/>
      <c r="BRJ157" s="43"/>
      <c r="BRK157" s="43"/>
      <c r="BRL157" s="43"/>
      <c r="BZV157" s="43"/>
      <c r="BZW157" s="43"/>
      <c r="BZX157" s="43"/>
      <c r="CAV157" s="43"/>
      <c r="CAW157" s="43"/>
      <c r="CAX157" s="43"/>
      <c r="CBD157" s="43"/>
      <c r="CBE157" s="43"/>
      <c r="CBF157" s="43"/>
      <c r="CBG157" s="43"/>
      <c r="CBH157" s="43"/>
      <c r="CJR157" s="43"/>
      <c r="CJS157" s="43"/>
      <c r="CJT157" s="43"/>
      <c r="CKR157" s="43"/>
      <c r="CKS157" s="43"/>
      <c r="CKT157" s="43"/>
      <c r="CKZ157" s="43"/>
      <c r="CLA157" s="43"/>
      <c r="CLB157" s="43"/>
      <c r="CLC157" s="43"/>
      <c r="CLD157" s="43"/>
      <c r="CTN157" s="43"/>
      <c r="CTO157" s="43"/>
      <c r="CTP157" s="43"/>
      <c r="CUN157" s="43"/>
      <c r="CUO157" s="43"/>
      <c r="CUP157" s="43"/>
      <c r="CUV157" s="43"/>
      <c r="CUW157" s="43"/>
      <c r="CUX157" s="43"/>
      <c r="CUY157" s="43"/>
      <c r="CUZ157" s="43"/>
      <c r="DDJ157" s="43"/>
      <c r="DDK157" s="43"/>
      <c r="DDL157" s="43"/>
      <c r="DEJ157" s="43"/>
      <c r="DEK157" s="43"/>
      <c r="DEL157" s="43"/>
      <c r="DER157" s="43"/>
      <c r="DES157" s="43"/>
      <c r="DET157" s="43"/>
      <c r="DEU157" s="43"/>
      <c r="DEV157" s="43"/>
      <c r="DNF157" s="43"/>
      <c r="DNG157" s="43"/>
      <c r="DNH157" s="43"/>
      <c r="DOF157" s="43"/>
      <c r="DOG157" s="43"/>
      <c r="DOH157" s="43"/>
      <c r="DON157" s="43"/>
      <c r="DOO157" s="43"/>
      <c r="DOP157" s="43"/>
      <c r="DOQ157" s="43"/>
      <c r="DOR157" s="43"/>
      <c r="DXB157" s="43"/>
      <c r="DXC157" s="43"/>
      <c r="DXD157" s="43"/>
      <c r="DYB157" s="43"/>
      <c r="DYC157" s="43"/>
      <c r="DYD157" s="43"/>
      <c r="DYJ157" s="43"/>
      <c r="DYK157" s="43"/>
      <c r="DYL157" s="43"/>
      <c r="DYM157" s="43"/>
      <c r="DYN157" s="43"/>
      <c r="EGX157" s="43"/>
      <c r="EGY157" s="43"/>
      <c r="EGZ157" s="43"/>
      <c r="EHX157" s="43"/>
      <c r="EHY157" s="43"/>
      <c r="EHZ157" s="43"/>
      <c r="EIF157" s="43"/>
      <c r="EIG157" s="43"/>
      <c r="EIH157" s="43"/>
      <c r="EII157" s="43"/>
      <c r="EIJ157" s="43"/>
      <c r="EQT157" s="43"/>
      <c r="EQU157" s="43"/>
      <c r="EQV157" s="43"/>
      <c r="ERT157" s="43"/>
      <c r="ERU157" s="43"/>
      <c r="ERV157" s="43"/>
      <c r="ESB157" s="43"/>
      <c r="ESC157" s="43"/>
      <c r="ESD157" s="43"/>
      <c r="ESE157" s="43"/>
      <c r="ESF157" s="43"/>
      <c r="FAP157" s="43"/>
      <c r="FAQ157" s="43"/>
      <c r="FAR157" s="43"/>
      <c r="FBP157" s="43"/>
      <c r="FBQ157" s="43"/>
      <c r="FBR157" s="43"/>
      <c r="FBX157" s="43"/>
      <c r="FBY157" s="43"/>
      <c r="FBZ157" s="43"/>
      <c r="FCA157" s="43"/>
      <c r="FCB157" s="43"/>
      <c r="FKL157" s="43"/>
      <c r="FKM157" s="43"/>
      <c r="FKN157" s="43"/>
      <c r="FLL157" s="43"/>
      <c r="FLM157" s="43"/>
      <c r="FLN157" s="43"/>
      <c r="FLT157" s="43"/>
      <c r="FLU157" s="43"/>
      <c r="FLV157" s="43"/>
      <c r="FLW157" s="43"/>
      <c r="FLX157" s="43"/>
      <c r="FUH157" s="43"/>
      <c r="FUI157" s="43"/>
      <c r="FUJ157" s="43"/>
      <c r="FVH157" s="43"/>
      <c r="FVI157" s="43"/>
      <c r="FVJ157" s="43"/>
      <c r="FVP157" s="43"/>
      <c r="FVQ157" s="43"/>
      <c r="FVR157" s="43"/>
      <c r="FVS157" s="43"/>
      <c r="FVT157" s="43"/>
      <c r="GED157" s="43"/>
      <c r="GEE157" s="43"/>
      <c r="GEF157" s="43"/>
      <c r="GFD157" s="43"/>
      <c r="GFE157" s="43"/>
      <c r="GFF157" s="43"/>
      <c r="GFL157" s="43"/>
      <c r="GFM157" s="43"/>
      <c r="GFN157" s="43"/>
      <c r="GFO157" s="43"/>
      <c r="GFP157" s="43"/>
      <c r="GNZ157" s="43"/>
      <c r="GOA157" s="43"/>
      <c r="GOB157" s="43"/>
      <c r="GOZ157" s="43"/>
      <c r="GPA157" s="43"/>
      <c r="GPB157" s="43"/>
      <c r="GPH157" s="43"/>
      <c r="GPI157" s="43"/>
      <c r="GPJ157" s="43"/>
      <c r="GPK157" s="43"/>
      <c r="GPL157" s="43"/>
      <c r="GXV157" s="43"/>
      <c r="GXW157" s="43"/>
      <c r="GXX157" s="43"/>
      <c r="GYV157" s="43"/>
      <c r="GYW157" s="43"/>
      <c r="GYX157" s="43"/>
      <c r="GZD157" s="43"/>
      <c r="GZE157" s="43"/>
      <c r="GZF157" s="43"/>
      <c r="GZG157" s="43"/>
      <c r="GZH157" s="43"/>
      <c r="HHR157" s="43"/>
      <c r="HHS157" s="43"/>
      <c r="HHT157" s="43"/>
      <c r="HIR157" s="43"/>
      <c r="HIS157" s="43"/>
      <c r="HIT157" s="43"/>
      <c r="HIZ157" s="43"/>
      <c r="HJA157" s="43"/>
      <c r="HJB157" s="43"/>
      <c r="HJC157" s="43"/>
      <c r="HJD157" s="43"/>
      <c r="HRN157" s="43"/>
      <c r="HRO157" s="43"/>
      <c r="HRP157" s="43"/>
      <c r="HSN157" s="43"/>
      <c r="HSO157" s="43"/>
      <c r="HSP157" s="43"/>
      <c r="HSV157" s="43"/>
      <c r="HSW157" s="43"/>
      <c r="HSX157" s="43"/>
      <c r="HSY157" s="43"/>
      <c r="HSZ157" s="43"/>
      <c r="IBJ157" s="43"/>
      <c r="IBK157" s="43"/>
      <c r="IBL157" s="43"/>
      <c r="ICJ157" s="43"/>
      <c r="ICK157" s="43"/>
      <c r="ICL157" s="43"/>
      <c r="ICR157" s="43"/>
      <c r="ICS157" s="43"/>
      <c r="ICT157" s="43"/>
      <c r="ICU157" s="43"/>
      <c r="ICV157" s="43"/>
      <c r="ILF157" s="43"/>
      <c r="ILG157" s="43"/>
      <c r="ILH157" s="43"/>
      <c r="IMF157" s="43"/>
      <c r="IMG157" s="43"/>
      <c r="IMH157" s="43"/>
      <c r="IMN157" s="43"/>
      <c r="IMO157" s="43"/>
      <c r="IMP157" s="43"/>
      <c r="IMQ157" s="43"/>
      <c r="IMR157" s="43"/>
      <c r="IVB157" s="43"/>
      <c r="IVC157" s="43"/>
      <c r="IVD157" s="43"/>
      <c r="IWB157" s="43"/>
      <c r="IWC157" s="43"/>
      <c r="IWD157" s="43"/>
      <c r="IWJ157" s="43"/>
      <c r="IWK157" s="43"/>
      <c r="IWL157" s="43"/>
      <c r="IWM157" s="43"/>
      <c r="IWN157" s="43"/>
      <c r="JEX157" s="43"/>
      <c r="JEY157" s="43"/>
      <c r="JEZ157" s="43"/>
      <c r="JFX157" s="43"/>
      <c r="JFY157" s="43"/>
      <c r="JFZ157" s="43"/>
      <c r="JGF157" s="43"/>
      <c r="JGG157" s="43"/>
      <c r="JGH157" s="43"/>
      <c r="JGI157" s="43"/>
      <c r="JGJ157" s="43"/>
      <c r="JOT157" s="43"/>
      <c r="JOU157" s="43"/>
      <c r="JOV157" s="43"/>
      <c r="JPT157" s="43"/>
      <c r="JPU157" s="43"/>
      <c r="JPV157" s="43"/>
      <c r="JQB157" s="43"/>
      <c r="JQC157" s="43"/>
      <c r="JQD157" s="43"/>
      <c r="JQE157" s="43"/>
      <c r="JQF157" s="43"/>
      <c r="JYP157" s="43"/>
      <c r="JYQ157" s="43"/>
      <c r="JYR157" s="43"/>
      <c r="JZP157" s="43"/>
      <c r="JZQ157" s="43"/>
      <c r="JZR157" s="43"/>
      <c r="JZX157" s="43"/>
      <c r="JZY157" s="43"/>
      <c r="JZZ157" s="43"/>
      <c r="KAA157" s="43"/>
      <c r="KAB157" s="43"/>
      <c r="KIL157" s="43"/>
      <c r="KIM157" s="43"/>
      <c r="KIN157" s="43"/>
      <c r="KJL157" s="43"/>
      <c r="KJM157" s="43"/>
      <c r="KJN157" s="43"/>
      <c r="KJT157" s="43"/>
      <c r="KJU157" s="43"/>
      <c r="KJV157" s="43"/>
      <c r="KJW157" s="43"/>
      <c r="KJX157" s="43"/>
      <c r="KSH157" s="43"/>
      <c r="KSI157" s="43"/>
      <c r="KSJ157" s="43"/>
      <c r="KTH157" s="43"/>
      <c r="KTI157" s="43"/>
      <c r="KTJ157" s="43"/>
      <c r="KTP157" s="43"/>
      <c r="KTQ157" s="43"/>
      <c r="KTR157" s="43"/>
      <c r="KTS157" s="43"/>
      <c r="KTT157" s="43"/>
      <c r="LCD157" s="43"/>
      <c r="LCE157" s="43"/>
      <c r="LCF157" s="43"/>
      <c r="LDD157" s="43"/>
      <c r="LDE157" s="43"/>
      <c r="LDF157" s="43"/>
      <c r="LDL157" s="43"/>
      <c r="LDM157" s="43"/>
      <c r="LDN157" s="43"/>
      <c r="LDO157" s="43"/>
      <c r="LDP157" s="43"/>
      <c r="LLZ157" s="43"/>
      <c r="LMA157" s="43"/>
      <c r="LMB157" s="43"/>
      <c r="LMZ157" s="43"/>
      <c r="LNA157" s="43"/>
      <c r="LNB157" s="43"/>
      <c r="LNH157" s="43"/>
      <c r="LNI157" s="43"/>
      <c r="LNJ157" s="43"/>
      <c r="LNK157" s="43"/>
      <c r="LNL157" s="43"/>
      <c r="LVV157" s="43"/>
      <c r="LVW157" s="43"/>
      <c r="LVX157" s="43"/>
      <c r="LWV157" s="43"/>
      <c r="LWW157" s="43"/>
      <c r="LWX157" s="43"/>
      <c r="LXD157" s="43"/>
      <c r="LXE157" s="43"/>
      <c r="LXF157" s="43"/>
      <c r="LXG157" s="43"/>
      <c r="LXH157" s="43"/>
      <c r="MFR157" s="43"/>
      <c r="MFS157" s="43"/>
      <c r="MFT157" s="43"/>
      <c r="MGR157" s="43"/>
      <c r="MGS157" s="43"/>
      <c r="MGT157" s="43"/>
      <c r="MGZ157" s="43"/>
      <c r="MHA157" s="43"/>
      <c r="MHB157" s="43"/>
      <c r="MHC157" s="43"/>
      <c r="MHD157" s="43"/>
      <c r="MPN157" s="43"/>
      <c r="MPO157" s="43"/>
      <c r="MPP157" s="43"/>
      <c r="MQN157" s="43"/>
      <c r="MQO157" s="43"/>
      <c r="MQP157" s="43"/>
      <c r="MQV157" s="43"/>
      <c r="MQW157" s="43"/>
      <c r="MQX157" s="43"/>
      <c r="MQY157" s="43"/>
      <c r="MQZ157" s="43"/>
      <c r="MZJ157" s="43"/>
      <c r="MZK157" s="43"/>
      <c r="MZL157" s="43"/>
      <c r="NAJ157" s="43"/>
      <c r="NAK157" s="43"/>
      <c r="NAL157" s="43"/>
      <c r="NAR157" s="43"/>
      <c r="NAS157" s="43"/>
      <c r="NAT157" s="43"/>
      <c r="NAU157" s="43"/>
      <c r="NAV157" s="43"/>
      <c r="NJF157" s="43"/>
      <c r="NJG157" s="43"/>
      <c r="NJH157" s="43"/>
      <c r="NKF157" s="43"/>
      <c r="NKG157" s="43"/>
      <c r="NKH157" s="43"/>
      <c r="NKN157" s="43"/>
      <c r="NKO157" s="43"/>
      <c r="NKP157" s="43"/>
      <c r="NKQ157" s="43"/>
      <c r="NKR157" s="43"/>
      <c r="NTB157" s="43"/>
      <c r="NTC157" s="43"/>
      <c r="NTD157" s="43"/>
      <c r="NUB157" s="43"/>
      <c r="NUC157" s="43"/>
      <c r="NUD157" s="43"/>
      <c r="NUJ157" s="43"/>
      <c r="NUK157" s="43"/>
      <c r="NUL157" s="43"/>
      <c r="NUM157" s="43"/>
      <c r="NUN157" s="43"/>
      <c r="OCX157" s="43"/>
      <c r="OCY157" s="43"/>
      <c r="OCZ157" s="43"/>
      <c r="ODX157" s="43"/>
      <c r="ODY157" s="43"/>
      <c r="ODZ157" s="43"/>
      <c r="OEF157" s="43"/>
      <c r="OEG157" s="43"/>
      <c r="OEH157" s="43"/>
      <c r="OEI157" s="43"/>
      <c r="OEJ157" s="43"/>
      <c r="OMT157" s="43"/>
      <c r="OMU157" s="43"/>
      <c r="OMV157" s="43"/>
      <c r="ONT157" s="43"/>
      <c r="ONU157" s="43"/>
      <c r="ONV157" s="43"/>
      <c r="OOB157" s="43"/>
      <c r="OOC157" s="43"/>
      <c r="OOD157" s="43"/>
      <c r="OOE157" s="43"/>
      <c r="OOF157" s="43"/>
      <c r="OWP157" s="43"/>
      <c r="OWQ157" s="43"/>
      <c r="OWR157" s="43"/>
      <c r="OXP157" s="43"/>
      <c r="OXQ157" s="43"/>
      <c r="OXR157" s="43"/>
      <c r="OXX157" s="43"/>
      <c r="OXY157" s="43"/>
      <c r="OXZ157" s="43"/>
      <c r="OYA157" s="43"/>
      <c r="OYB157" s="43"/>
      <c r="PGL157" s="43"/>
      <c r="PGM157" s="43"/>
      <c r="PGN157" s="43"/>
      <c r="PHL157" s="43"/>
      <c r="PHM157" s="43"/>
      <c r="PHN157" s="43"/>
      <c r="PHT157" s="43"/>
      <c r="PHU157" s="43"/>
      <c r="PHV157" s="43"/>
      <c r="PHW157" s="43"/>
      <c r="PHX157" s="43"/>
      <c r="PQH157" s="43"/>
      <c r="PQI157" s="43"/>
      <c r="PQJ157" s="43"/>
      <c r="PRH157" s="43"/>
      <c r="PRI157" s="43"/>
      <c r="PRJ157" s="43"/>
      <c r="PRP157" s="43"/>
      <c r="PRQ157" s="43"/>
      <c r="PRR157" s="43"/>
      <c r="PRS157" s="43"/>
      <c r="PRT157" s="43"/>
      <c r="QAD157" s="43"/>
      <c r="QAE157" s="43"/>
      <c r="QAF157" s="43"/>
      <c r="QBD157" s="43"/>
      <c r="QBE157" s="43"/>
      <c r="QBF157" s="43"/>
      <c r="QBL157" s="43"/>
      <c r="QBM157" s="43"/>
      <c r="QBN157" s="43"/>
      <c r="QBO157" s="43"/>
      <c r="QBP157" s="43"/>
      <c r="QJZ157" s="43"/>
      <c r="QKA157" s="43"/>
      <c r="QKB157" s="43"/>
      <c r="QKZ157" s="43"/>
      <c r="QLA157" s="43"/>
      <c r="QLB157" s="43"/>
      <c r="QLH157" s="43"/>
      <c r="QLI157" s="43"/>
      <c r="QLJ157" s="43"/>
      <c r="QLK157" s="43"/>
      <c r="QLL157" s="43"/>
      <c r="QTV157" s="43"/>
      <c r="QTW157" s="43"/>
      <c r="QTX157" s="43"/>
      <c r="QUV157" s="43"/>
      <c r="QUW157" s="43"/>
      <c r="QUX157" s="43"/>
      <c r="QVD157" s="43"/>
      <c r="QVE157" s="43"/>
      <c r="QVF157" s="43"/>
      <c r="QVG157" s="43"/>
      <c r="QVH157" s="43"/>
      <c r="RDR157" s="43"/>
      <c r="RDS157" s="43"/>
      <c r="RDT157" s="43"/>
      <c r="RER157" s="43"/>
      <c r="RES157" s="43"/>
      <c r="RET157" s="43"/>
      <c r="REZ157" s="43"/>
      <c r="RFA157" s="43"/>
      <c r="RFB157" s="43"/>
      <c r="RFC157" s="43"/>
      <c r="RFD157" s="43"/>
      <c r="RNN157" s="43"/>
      <c r="RNO157" s="43"/>
      <c r="RNP157" s="43"/>
      <c r="RON157" s="43"/>
      <c r="ROO157" s="43"/>
      <c r="ROP157" s="43"/>
      <c r="ROV157" s="43"/>
      <c r="ROW157" s="43"/>
      <c r="ROX157" s="43"/>
      <c r="ROY157" s="43"/>
      <c r="ROZ157" s="43"/>
      <c r="RXJ157" s="43"/>
      <c r="RXK157" s="43"/>
      <c r="RXL157" s="43"/>
      <c r="RYJ157" s="43"/>
      <c r="RYK157" s="43"/>
      <c r="RYL157" s="43"/>
      <c r="RYR157" s="43"/>
      <c r="RYS157" s="43"/>
      <c r="RYT157" s="43"/>
      <c r="RYU157" s="43"/>
      <c r="RYV157" s="43"/>
      <c r="SHF157" s="43"/>
      <c r="SHG157" s="43"/>
      <c r="SHH157" s="43"/>
      <c r="SIF157" s="43"/>
      <c r="SIG157" s="43"/>
      <c r="SIH157" s="43"/>
      <c r="SIN157" s="43"/>
      <c r="SIO157" s="43"/>
      <c r="SIP157" s="43"/>
      <c r="SIQ157" s="43"/>
      <c r="SIR157" s="43"/>
      <c r="SRB157" s="43"/>
      <c r="SRC157" s="43"/>
      <c r="SRD157" s="43"/>
      <c r="SSB157" s="43"/>
      <c r="SSC157" s="43"/>
      <c r="SSD157" s="43"/>
      <c r="SSJ157" s="43"/>
      <c r="SSK157" s="43"/>
      <c r="SSL157" s="43"/>
      <c r="SSM157" s="43"/>
      <c r="SSN157" s="43"/>
      <c r="TAX157" s="43"/>
      <c r="TAY157" s="43"/>
      <c r="TAZ157" s="43"/>
      <c r="TBX157" s="43"/>
      <c r="TBY157" s="43"/>
      <c r="TBZ157" s="43"/>
      <c r="TCF157" s="43"/>
      <c r="TCG157" s="43"/>
      <c r="TCH157" s="43"/>
      <c r="TCI157" s="43"/>
      <c r="TCJ157" s="43"/>
      <c r="TKT157" s="43"/>
      <c r="TKU157" s="43"/>
      <c r="TKV157" s="43"/>
      <c r="TLT157" s="43"/>
      <c r="TLU157" s="43"/>
      <c r="TLV157" s="43"/>
      <c r="TMB157" s="43"/>
      <c r="TMC157" s="43"/>
      <c r="TMD157" s="43"/>
      <c r="TME157" s="43"/>
      <c r="TMF157" s="43"/>
      <c r="TUP157" s="43"/>
      <c r="TUQ157" s="43"/>
      <c r="TUR157" s="43"/>
      <c r="TVP157" s="43"/>
      <c r="TVQ157" s="43"/>
      <c r="TVR157" s="43"/>
      <c r="TVX157" s="43"/>
      <c r="TVY157" s="43"/>
      <c r="TVZ157" s="43"/>
      <c r="TWA157" s="43"/>
      <c r="TWB157" s="43"/>
      <c r="UEL157" s="43"/>
      <c r="UEM157" s="43"/>
      <c r="UEN157" s="43"/>
      <c r="UFL157" s="43"/>
      <c r="UFM157" s="43"/>
      <c r="UFN157" s="43"/>
      <c r="UFT157" s="43"/>
      <c r="UFU157" s="43"/>
      <c r="UFV157" s="43"/>
      <c r="UFW157" s="43"/>
      <c r="UFX157" s="43"/>
      <c r="UOH157" s="43"/>
      <c r="UOI157" s="43"/>
      <c r="UOJ157" s="43"/>
      <c r="UPH157" s="43"/>
      <c r="UPI157" s="43"/>
      <c r="UPJ157" s="43"/>
      <c r="UPP157" s="43"/>
      <c r="UPQ157" s="43"/>
      <c r="UPR157" s="43"/>
      <c r="UPS157" s="43"/>
      <c r="UPT157" s="43"/>
      <c r="UYD157" s="43"/>
      <c r="UYE157" s="43"/>
      <c r="UYF157" s="43"/>
      <c r="UZD157" s="43"/>
      <c r="UZE157" s="43"/>
      <c r="UZF157" s="43"/>
      <c r="UZL157" s="43"/>
      <c r="UZM157" s="43"/>
      <c r="UZN157" s="43"/>
      <c r="UZO157" s="43"/>
      <c r="UZP157" s="43"/>
      <c r="VHZ157" s="43"/>
      <c r="VIA157" s="43"/>
      <c r="VIB157" s="43"/>
      <c r="VIZ157" s="43"/>
      <c r="VJA157" s="43"/>
      <c r="VJB157" s="43"/>
      <c r="VJH157" s="43"/>
      <c r="VJI157" s="43"/>
      <c r="VJJ157" s="43"/>
      <c r="VJK157" s="43"/>
      <c r="VJL157" s="43"/>
      <c r="VRV157" s="43"/>
      <c r="VRW157" s="43"/>
      <c r="VRX157" s="43"/>
      <c r="VSV157" s="43"/>
      <c r="VSW157" s="43"/>
      <c r="VSX157" s="43"/>
      <c r="VTD157" s="43"/>
      <c r="VTE157" s="43"/>
      <c r="VTF157" s="43"/>
      <c r="VTG157" s="43"/>
      <c r="VTH157" s="43"/>
      <c r="WBR157" s="43"/>
      <c r="WBS157" s="43"/>
      <c r="WBT157" s="43"/>
      <c r="WCR157" s="43"/>
      <c r="WCS157" s="43"/>
      <c r="WCT157" s="43"/>
      <c r="WCZ157" s="43"/>
      <c r="WDA157" s="43"/>
      <c r="WDB157" s="43"/>
      <c r="WDC157" s="43"/>
      <c r="WDD157" s="43"/>
      <c r="WLN157" s="43"/>
      <c r="WLO157" s="43"/>
      <c r="WLP157" s="43"/>
      <c r="WMN157" s="43"/>
      <c r="WMO157" s="43"/>
      <c r="WMP157" s="43"/>
      <c r="WMV157" s="43"/>
      <c r="WMW157" s="43"/>
      <c r="WMX157" s="43"/>
      <c r="WMY157" s="43"/>
      <c r="WMZ157" s="43"/>
      <c r="WVJ157" s="43"/>
      <c r="WVK157" s="43"/>
      <c r="WVL157" s="43"/>
      <c r="WWJ157" s="43"/>
      <c r="WWK157" s="43"/>
      <c r="WWL157" s="43"/>
      <c r="WWR157" s="43"/>
      <c r="WWS157" s="43"/>
      <c r="WWT157" s="43"/>
      <c r="WWU157" s="43"/>
      <c r="WWV157" s="43"/>
    </row>
    <row r="158" spans="1:808 1026:1832 2050:2856 3074:3880 4098:4904 5122:5928 6146:6952 7170:7976 8194:9000 9218:10024 10242:11048 11266:12072 12290:13096 13314:14120 14338:15144 15362:16168" ht="14.25" customHeight="1" x14ac:dyDescent="0.25">
      <c r="A158" s="6">
        <f t="shared" si="6"/>
        <v>87</v>
      </c>
      <c r="B158" s="21">
        <v>159</v>
      </c>
      <c r="C158" s="22" t="s">
        <v>64</v>
      </c>
      <c r="D158" s="23" t="s">
        <v>65</v>
      </c>
      <c r="E158" s="24" t="s">
        <v>331</v>
      </c>
      <c r="F158" s="24" t="s">
        <v>643</v>
      </c>
      <c r="G158" s="25" t="s">
        <v>80</v>
      </c>
      <c r="H158" s="24" t="s">
        <v>209</v>
      </c>
      <c r="I158" s="27" t="s">
        <v>644</v>
      </c>
      <c r="J158" s="26">
        <v>11238</v>
      </c>
      <c r="K158" s="27"/>
      <c r="L158" s="28">
        <v>38565</v>
      </c>
      <c r="M158" s="28">
        <v>38930</v>
      </c>
      <c r="N158" s="29" t="s">
        <v>348</v>
      </c>
      <c r="O158" s="31" t="s">
        <v>349</v>
      </c>
      <c r="P158" s="35" t="s">
        <v>17</v>
      </c>
      <c r="Q158" s="31" t="s">
        <v>73</v>
      </c>
      <c r="R158" s="32" t="s">
        <v>645</v>
      </c>
      <c r="S158" s="33" t="s">
        <v>335</v>
      </c>
      <c r="T158" s="34">
        <v>38930</v>
      </c>
      <c r="U158" s="15" t="b">
        <v>1</v>
      </c>
      <c r="V158" s="15" t="s">
        <v>331</v>
      </c>
      <c r="W158" s="15" t="b">
        <v>1</v>
      </c>
      <c r="X158" s="15" t="s">
        <v>643</v>
      </c>
      <c r="Y158" s="15" t="b">
        <v>1</v>
      </c>
      <c r="Z158" s="15" t="s">
        <v>644</v>
      </c>
      <c r="AA158" s="36" t="s">
        <v>646</v>
      </c>
      <c r="AB158" s="15" t="s">
        <v>331</v>
      </c>
      <c r="AC158" s="15"/>
      <c r="AD158" s="15" t="s">
        <v>77</v>
      </c>
      <c r="AE158" s="37">
        <f t="shared" si="4"/>
        <v>7890869.0764119597</v>
      </c>
      <c r="AF158" s="5">
        <f t="shared" si="5"/>
        <v>867995.59840531554</v>
      </c>
      <c r="AG158" s="15"/>
      <c r="AH158" s="15"/>
      <c r="AI158" s="38">
        <f t="shared" si="7"/>
        <v>8758864.6748172753</v>
      </c>
      <c r="AJ158" s="15" t="s">
        <v>331</v>
      </c>
      <c r="AK158" s="15" t="s">
        <v>331</v>
      </c>
      <c r="AL158" s="15" t="s">
        <v>643</v>
      </c>
      <c r="AM158" s="15" t="s">
        <v>643</v>
      </c>
      <c r="AN158" s="15" t="s">
        <v>12</v>
      </c>
      <c r="AO158" s="72" t="s">
        <v>643</v>
      </c>
      <c r="AP158" s="15" t="s">
        <v>12</v>
      </c>
      <c r="AQ158" s="15" t="s">
        <v>1419</v>
      </c>
      <c r="AR158" s="15"/>
    </row>
    <row r="159" spans="1:808 1026:1832 2050:2856 3074:3880 4098:4904 5122:5928 6146:6952 7170:7976 8194:9000 9218:10024 10242:11048 11266:12072 12290:13096 13314:14120 14338:15144 15362:16168" ht="14.25" customHeight="1" x14ac:dyDescent="0.25">
      <c r="A159" s="6">
        <f t="shared" si="6"/>
        <v>88</v>
      </c>
      <c r="B159" s="21">
        <v>160</v>
      </c>
      <c r="C159" s="22" t="s">
        <v>64</v>
      </c>
      <c r="D159" s="23" t="s">
        <v>65</v>
      </c>
      <c r="E159" s="24" t="s">
        <v>428</v>
      </c>
      <c r="F159" s="24" t="s">
        <v>67</v>
      </c>
      <c r="G159" s="25" t="s">
        <v>68</v>
      </c>
      <c r="H159" s="24" t="s">
        <v>647</v>
      </c>
      <c r="I159" s="27" t="s">
        <v>648</v>
      </c>
      <c r="J159" s="26">
        <v>11242</v>
      </c>
      <c r="K159" s="27"/>
      <c r="L159" s="28">
        <v>38572</v>
      </c>
      <c r="M159" s="28">
        <v>38930</v>
      </c>
      <c r="N159" s="29" t="s">
        <v>348</v>
      </c>
      <c r="O159" s="31" t="s">
        <v>349</v>
      </c>
      <c r="P159" s="35" t="s">
        <v>17</v>
      </c>
      <c r="Q159" s="31" t="s">
        <v>73</v>
      </c>
      <c r="R159" s="32" t="s">
        <v>649</v>
      </c>
      <c r="S159" s="33" t="s">
        <v>75</v>
      </c>
      <c r="T159" s="34">
        <v>38930</v>
      </c>
      <c r="U159" s="15" t="b">
        <v>1</v>
      </c>
      <c r="V159" s="15" t="s">
        <v>428</v>
      </c>
      <c r="W159" s="15" t="b">
        <v>1</v>
      </c>
      <c r="X159" s="15" t="s">
        <v>67</v>
      </c>
      <c r="Y159" s="15" t="b">
        <v>1</v>
      </c>
      <c r="Z159" s="15" t="s">
        <v>648</v>
      </c>
      <c r="AA159" s="36" t="s">
        <v>650</v>
      </c>
      <c r="AB159" s="15" t="s">
        <v>428</v>
      </c>
      <c r="AC159" s="15"/>
      <c r="AD159" s="15" t="s">
        <v>77</v>
      </c>
      <c r="AE159" s="37">
        <f t="shared" si="4"/>
        <v>7890869.0764119597</v>
      </c>
      <c r="AF159" s="5">
        <f t="shared" si="5"/>
        <v>867995.59840531554</v>
      </c>
      <c r="AG159" s="15"/>
      <c r="AH159" s="15"/>
      <c r="AI159" s="38">
        <f t="shared" si="7"/>
        <v>8758864.6748172753</v>
      </c>
      <c r="AJ159" s="15" t="s">
        <v>428</v>
      </c>
      <c r="AK159" s="15" t="s">
        <v>428</v>
      </c>
      <c r="AL159" s="15" t="s">
        <v>67</v>
      </c>
      <c r="AM159" s="15" t="s">
        <v>67</v>
      </c>
      <c r="AN159" s="15" t="s">
        <v>22</v>
      </c>
      <c r="AO159" s="72" t="s">
        <v>67</v>
      </c>
      <c r="AP159" s="15" t="s">
        <v>22</v>
      </c>
      <c r="AQ159" s="15" t="s">
        <v>1420</v>
      </c>
      <c r="AR159" s="15" t="s">
        <v>1493</v>
      </c>
    </row>
    <row r="160" spans="1:808 1026:1832 2050:2856 3074:3880 4098:4904 5122:5928 6146:6952 7170:7976 8194:9000 9218:10024 10242:11048 11266:12072 12290:13096 13314:14120 14338:15144 15362:16168" ht="14.25" customHeight="1" x14ac:dyDescent="0.25">
      <c r="A160" s="6">
        <f t="shared" si="6"/>
        <v>89</v>
      </c>
      <c r="B160" s="21">
        <v>161</v>
      </c>
      <c r="C160" s="22" t="s">
        <v>64</v>
      </c>
      <c r="D160" s="23" t="s">
        <v>65</v>
      </c>
      <c r="E160" s="24" t="s">
        <v>220</v>
      </c>
      <c r="F160" s="24" t="s">
        <v>221</v>
      </c>
      <c r="G160" s="25" t="s">
        <v>80</v>
      </c>
      <c r="H160" s="24" t="s">
        <v>651</v>
      </c>
      <c r="I160" s="27" t="s">
        <v>476</v>
      </c>
      <c r="J160" s="26">
        <v>11243</v>
      </c>
      <c r="K160" s="27"/>
      <c r="L160" s="28">
        <v>38572</v>
      </c>
      <c r="M160" s="28">
        <v>38930</v>
      </c>
      <c r="N160" s="29" t="s">
        <v>348</v>
      </c>
      <c r="O160" s="31" t="s">
        <v>349</v>
      </c>
      <c r="P160" s="35" t="s">
        <v>17</v>
      </c>
      <c r="Q160" s="31" t="s">
        <v>73</v>
      </c>
      <c r="R160" s="32" t="s">
        <v>652</v>
      </c>
      <c r="S160" s="33" t="s">
        <v>224</v>
      </c>
      <c r="T160" s="34">
        <v>38930</v>
      </c>
      <c r="U160" s="15" t="b">
        <v>1</v>
      </c>
      <c r="V160" s="15" t="s">
        <v>220</v>
      </c>
      <c r="W160" s="15" t="b">
        <v>1</v>
      </c>
      <c r="X160" s="15" t="s">
        <v>221</v>
      </c>
      <c r="Y160" s="15" t="b">
        <v>1</v>
      </c>
      <c r="Z160" s="15" t="s">
        <v>476</v>
      </c>
      <c r="AA160" s="36" t="s">
        <v>653</v>
      </c>
      <c r="AB160" s="15" t="s">
        <v>220</v>
      </c>
      <c r="AC160" s="15"/>
      <c r="AD160" s="15" t="s">
        <v>654</v>
      </c>
      <c r="AE160" s="37">
        <f t="shared" si="4"/>
        <v>7890869.0764119597</v>
      </c>
      <c r="AF160" s="5">
        <f t="shared" si="5"/>
        <v>867995.59840531554</v>
      </c>
      <c r="AG160" s="15"/>
      <c r="AH160" s="15"/>
      <c r="AI160" s="38">
        <f t="shared" si="7"/>
        <v>8758864.6748172753</v>
      </c>
      <c r="AJ160" s="15" t="s">
        <v>220</v>
      </c>
      <c r="AK160" s="15" t="s">
        <v>220</v>
      </c>
      <c r="AL160" s="15" t="s">
        <v>221</v>
      </c>
      <c r="AM160" s="15" t="s">
        <v>221</v>
      </c>
      <c r="AN160" s="15" t="s">
        <v>4</v>
      </c>
      <c r="AO160" s="72" t="s">
        <v>221</v>
      </c>
      <c r="AP160" s="15" t="s">
        <v>4</v>
      </c>
      <c r="AQ160" s="15" t="s">
        <v>1421</v>
      </c>
      <c r="AR160" s="15"/>
    </row>
    <row r="161" spans="1:44" ht="14.25" customHeight="1" x14ac:dyDescent="0.25">
      <c r="A161" s="6">
        <f t="shared" si="6"/>
        <v>90</v>
      </c>
      <c r="B161" s="21">
        <v>162</v>
      </c>
      <c r="C161" s="22" t="s">
        <v>64</v>
      </c>
      <c r="D161" s="23" t="s">
        <v>65</v>
      </c>
      <c r="E161" s="24" t="s">
        <v>220</v>
      </c>
      <c r="F161" s="24" t="s">
        <v>655</v>
      </c>
      <c r="G161" s="25" t="s">
        <v>80</v>
      </c>
      <c r="H161" s="24" t="s">
        <v>655</v>
      </c>
      <c r="I161" s="27" t="s">
        <v>656</v>
      </c>
      <c r="J161" s="26">
        <v>11248</v>
      </c>
      <c r="K161" s="27"/>
      <c r="L161" s="28">
        <v>38565</v>
      </c>
      <c r="M161" s="28">
        <v>38899</v>
      </c>
      <c r="N161" s="29" t="s">
        <v>348</v>
      </c>
      <c r="O161" s="31" t="s">
        <v>349</v>
      </c>
      <c r="P161" s="35" t="s">
        <v>17</v>
      </c>
      <c r="Q161" s="31" t="s">
        <v>73</v>
      </c>
      <c r="R161" s="32" t="s">
        <v>657</v>
      </c>
      <c r="S161" s="33" t="s">
        <v>224</v>
      </c>
      <c r="T161" s="34">
        <v>38899</v>
      </c>
      <c r="U161" s="15" t="b">
        <v>1</v>
      </c>
      <c r="V161" s="15" t="s">
        <v>220</v>
      </c>
      <c r="W161" s="15" t="b">
        <v>1</v>
      </c>
      <c r="X161" s="15" t="s">
        <v>655</v>
      </c>
      <c r="Y161" s="15" t="b">
        <v>1</v>
      </c>
      <c r="Z161" s="15" t="s">
        <v>656</v>
      </c>
      <c r="AA161" s="36" t="s">
        <v>658</v>
      </c>
      <c r="AB161" s="15" t="s">
        <v>220</v>
      </c>
      <c r="AC161" s="15"/>
      <c r="AD161" s="15" t="s">
        <v>77</v>
      </c>
      <c r="AE161" s="37">
        <f t="shared" si="4"/>
        <v>7890869.0764119597</v>
      </c>
      <c r="AF161" s="5">
        <f t="shared" si="5"/>
        <v>867995.59840531554</v>
      </c>
      <c r="AG161" s="15"/>
      <c r="AH161" s="15"/>
      <c r="AI161" s="38">
        <f t="shared" si="7"/>
        <v>8758864.6748172753</v>
      </c>
      <c r="AJ161" s="15" t="s">
        <v>220</v>
      </c>
      <c r="AK161" s="15" t="s">
        <v>220</v>
      </c>
      <c r="AL161" s="15" t="s">
        <v>655</v>
      </c>
      <c r="AM161" s="15" t="s">
        <v>655</v>
      </c>
      <c r="AN161" s="15" t="s">
        <v>4</v>
      </c>
      <c r="AO161" s="72" t="s">
        <v>655</v>
      </c>
      <c r="AP161" s="15" t="s">
        <v>4</v>
      </c>
      <c r="AQ161" s="15" t="s">
        <v>1408</v>
      </c>
      <c r="AR161" s="15"/>
    </row>
    <row r="162" spans="1:44" ht="14.25" customHeight="1" x14ac:dyDescent="0.25">
      <c r="A162" s="6">
        <f t="shared" si="6"/>
        <v>91</v>
      </c>
      <c r="B162" s="21">
        <v>163</v>
      </c>
      <c r="C162" s="22" t="s">
        <v>64</v>
      </c>
      <c r="D162" s="23" t="s">
        <v>65</v>
      </c>
      <c r="E162" s="24" t="s">
        <v>220</v>
      </c>
      <c r="F162" s="24" t="s">
        <v>566</v>
      </c>
      <c r="G162" s="25" t="s">
        <v>80</v>
      </c>
      <c r="H162" s="24" t="s">
        <v>558</v>
      </c>
      <c r="I162" s="27" t="s">
        <v>659</v>
      </c>
      <c r="J162" s="26">
        <v>11249</v>
      </c>
      <c r="K162" s="27"/>
      <c r="L162" s="28">
        <v>38565</v>
      </c>
      <c r="M162" s="28">
        <v>38899</v>
      </c>
      <c r="N162" s="29" t="s">
        <v>348</v>
      </c>
      <c r="O162" s="31" t="s">
        <v>349</v>
      </c>
      <c r="P162" s="35" t="s">
        <v>17</v>
      </c>
      <c r="Q162" s="31" t="s">
        <v>73</v>
      </c>
      <c r="R162" s="32" t="s">
        <v>660</v>
      </c>
      <c r="S162" s="33" t="s">
        <v>224</v>
      </c>
      <c r="T162" s="34">
        <v>38899</v>
      </c>
      <c r="U162" s="15" t="b">
        <v>1</v>
      </c>
      <c r="V162" s="15" t="s">
        <v>220</v>
      </c>
      <c r="W162" s="15" t="b">
        <v>1</v>
      </c>
      <c r="X162" s="15" t="s">
        <v>566</v>
      </c>
      <c r="Y162" s="15" t="b">
        <v>1</v>
      </c>
      <c r="Z162" s="15" t="s">
        <v>659</v>
      </c>
      <c r="AA162" s="36" t="s">
        <v>661</v>
      </c>
      <c r="AB162" s="15" t="s">
        <v>220</v>
      </c>
      <c r="AC162" s="15"/>
      <c r="AD162" s="15" t="s">
        <v>77</v>
      </c>
      <c r="AE162" s="37">
        <f t="shared" ref="AE162:AE225" si="8">(2374923020+228572)/301</f>
        <v>7890869.0764119597</v>
      </c>
      <c r="AF162" s="5">
        <f t="shared" ref="AF162:AF225" si="9">AE162*11%</f>
        <v>867995.59840531554</v>
      </c>
      <c r="AG162" s="15"/>
      <c r="AH162" s="15"/>
      <c r="AI162" s="38">
        <f t="shared" si="7"/>
        <v>8758864.6748172753</v>
      </c>
      <c r="AJ162" s="15" t="s">
        <v>220</v>
      </c>
      <c r="AK162" s="15" t="s">
        <v>220</v>
      </c>
      <c r="AL162" s="15" t="s">
        <v>566</v>
      </c>
      <c r="AM162" s="15" t="s">
        <v>221</v>
      </c>
      <c r="AN162" s="15" t="s">
        <v>4</v>
      </c>
      <c r="AO162" s="72" t="s">
        <v>566</v>
      </c>
      <c r="AP162" s="15" t="s">
        <v>4</v>
      </c>
      <c r="AQ162" s="15" t="s">
        <v>1391</v>
      </c>
      <c r="AR162" s="15"/>
    </row>
    <row r="163" spans="1:44" ht="14.25" customHeight="1" x14ac:dyDescent="0.25">
      <c r="A163" s="6">
        <f t="shared" ref="A163:A226" si="10">A162+1</f>
        <v>92</v>
      </c>
      <c r="B163" s="21">
        <v>164</v>
      </c>
      <c r="C163" s="22" t="s">
        <v>64</v>
      </c>
      <c r="D163" s="23" t="s">
        <v>65</v>
      </c>
      <c r="E163" s="24" t="s">
        <v>165</v>
      </c>
      <c r="F163" s="24" t="s">
        <v>67</v>
      </c>
      <c r="G163" s="25" t="s">
        <v>68</v>
      </c>
      <c r="H163" s="24" t="s">
        <v>382</v>
      </c>
      <c r="I163" s="27" t="s">
        <v>662</v>
      </c>
      <c r="J163" s="26">
        <v>11268</v>
      </c>
      <c r="K163" s="27"/>
      <c r="L163" s="28">
        <v>38565</v>
      </c>
      <c r="M163" s="28">
        <v>38899</v>
      </c>
      <c r="N163" s="29" t="s">
        <v>348</v>
      </c>
      <c r="O163" s="31" t="s">
        <v>349</v>
      </c>
      <c r="P163" s="35" t="s">
        <v>17</v>
      </c>
      <c r="Q163" s="31" t="s">
        <v>73</v>
      </c>
      <c r="R163" s="32" t="s">
        <v>663</v>
      </c>
      <c r="S163" s="33" t="s">
        <v>75</v>
      </c>
      <c r="T163" s="34">
        <v>38899</v>
      </c>
      <c r="U163" s="15" t="b">
        <v>1</v>
      </c>
      <c r="V163" s="15" t="s">
        <v>165</v>
      </c>
      <c r="W163" s="15" t="b">
        <v>1</v>
      </c>
      <c r="X163" s="15" t="s">
        <v>67</v>
      </c>
      <c r="Y163" s="15" t="b">
        <v>1</v>
      </c>
      <c r="Z163" s="15" t="s">
        <v>662</v>
      </c>
      <c r="AA163" s="36" t="s">
        <v>478</v>
      </c>
      <c r="AB163" s="15" t="s">
        <v>165</v>
      </c>
      <c r="AC163" s="15"/>
      <c r="AD163" s="15" t="str">
        <f>VLOOKUP(J163,[1]All!$I$78:$J$376,2,FALSE)</f>
        <v>Oke</v>
      </c>
      <c r="AE163" s="37">
        <f t="shared" si="8"/>
        <v>7890869.0764119597</v>
      </c>
      <c r="AF163" s="5">
        <f t="shared" si="9"/>
        <v>867995.59840531554</v>
      </c>
      <c r="AG163" s="15"/>
      <c r="AH163" s="15"/>
      <c r="AI163" s="38">
        <f t="shared" si="7"/>
        <v>8758864.6748172753</v>
      </c>
      <c r="AJ163" s="15" t="s">
        <v>165</v>
      </c>
      <c r="AK163" s="15" t="s">
        <v>165</v>
      </c>
      <c r="AL163" s="15" t="s">
        <v>67</v>
      </c>
      <c r="AM163" s="15" t="s">
        <v>67</v>
      </c>
      <c r="AN163" s="15" t="s">
        <v>22</v>
      </c>
      <c r="AO163" s="72" t="s">
        <v>67</v>
      </c>
      <c r="AP163" s="15" t="s">
        <v>22</v>
      </c>
      <c r="AQ163" s="15" t="s">
        <v>1422</v>
      </c>
      <c r="AR163" s="15" t="s">
        <v>1493</v>
      </c>
    </row>
    <row r="164" spans="1:44" ht="14.25" customHeight="1" x14ac:dyDescent="0.25">
      <c r="A164" s="6">
        <f t="shared" si="10"/>
        <v>93</v>
      </c>
      <c r="B164" s="21">
        <v>165</v>
      </c>
      <c r="C164" s="22" t="s">
        <v>64</v>
      </c>
      <c r="D164" s="23" t="s">
        <v>65</v>
      </c>
      <c r="E164" s="24" t="s">
        <v>303</v>
      </c>
      <c r="F164" s="24" t="s">
        <v>544</v>
      </c>
      <c r="G164" s="25" t="s">
        <v>68</v>
      </c>
      <c r="H164" s="24" t="s">
        <v>664</v>
      </c>
      <c r="I164" s="27" t="s">
        <v>665</v>
      </c>
      <c r="J164" s="26">
        <v>11269</v>
      </c>
      <c r="K164" s="27"/>
      <c r="L164" s="28">
        <v>38565</v>
      </c>
      <c r="M164" s="28">
        <v>38869</v>
      </c>
      <c r="N164" s="29" t="s">
        <v>348</v>
      </c>
      <c r="O164" s="31" t="s">
        <v>349</v>
      </c>
      <c r="P164" s="35" t="s">
        <v>17</v>
      </c>
      <c r="Q164" s="31" t="s">
        <v>73</v>
      </c>
      <c r="R164" s="32" t="s">
        <v>666</v>
      </c>
      <c r="S164" s="33" t="s">
        <v>75</v>
      </c>
      <c r="T164" s="34">
        <v>38869</v>
      </c>
      <c r="U164" s="15" t="b">
        <v>1</v>
      </c>
      <c r="V164" s="15" t="s">
        <v>303</v>
      </c>
      <c r="W164" s="15" t="b">
        <v>1</v>
      </c>
      <c r="X164" s="15" t="s">
        <v>544</v>
      </c>
      <c r="Y164" s="15" t="b">
        <v>1</v>
      </c>
      <c r="Z164" s="15" t="s">
        <v>665</v>
      </c>
      <c r="AA164" s="36" t="s">
        <v>548</v>
      </c>
      <c r="AB164" s="15" t="s">
        <v>303</v>
      </c>
      <c r="AC164" s="15"/>
      <c r="AD164" s="15" t="s">
        <v>77</v>
      </c>
      <c r="AE164" s="37">
        <f t="shared" si="8"/>
        <v>7890869.0764119597</v>
      </c>
      <c r="AF164" s="5">
        <f t="shared" si="9"/>
        <v>867995.59840531554</v>
      </c>
      <c r="AG164" s="15"/>
      <c r="AH164" s="15"/>
      <c r="AI164" s="38">
        <f t="shared" si="7"/>
        <v>8758864.6748172753</v>
      </c>
      <c r="AJ164" s="15" t="s">
        <v>303</v>
      </c>
      <c r="AK164" s="15" t="s">
        <v>303</v>
      </c>
      <c r="AL164" s="15" t="s">
        <v>544</v>
      </c>
      <c r="AM164" s="15" t="s">
        <v>544</v>
      </c>
      <c r="AN164" s="15" t="s">
        <v>22</v>
      </c>
      <c r="AO164" s="72" t="s">
        <v>544</v>
      </c>
      <c r="AP164" s="15" t="s">
        <v>23</v>
      </c>
      <c r="AQ164" s="15" t="s">
        <v>1410</v>
      </c>
      <c r="AR164" s="15" t="s">
        <v>1493</v>
      </c>
    </row>
    <row r="165" spans="1:44" ht="14.25" customHeight="1" x14ac:dyDescent="0.25">
      <c r="A165" s="6">
        <f t="shared" si="10"/>
        <v>94</v>
      </c>
      <c r="B165" s="21">
        <v>166</v>
      </c>
      <c r="C165" s="22" t="s">
        <v>64</v>
      </c>
      <c r="D165" s="23" t="s">
        <v>65</v>
      </c>
      <c r="E165" s="24" t="s">
        <v>253</v>
      </c>
      <c r="F165" s="24" t="s">
        <v>667</v>
      </c>
      <c r="G165" s="25" t="s">
        <v>80</v>
      </c>
      <c r="H165" s="24" t="s">
        <v>113</v>
      </c>
      <c r="I165" s="27" t="s">
        <v>668</v>
      </c>
      <c r="J165" s="26">
        <v>11270</v>
      </c>
      <c r="K165" s="27"/>
      <c r="L165" s="28">
        <v>38565</v>
      </c>
      <c r="M165" s="28">
        <v>38930</v>
      </c>
      <c r="N165" s="29" t="s">
        <v>348</v>
      </c>
      <c r="O165" s="31" t="s">
        <v>349</v>
      </c>
      <c r="P165" s="35" t="s">
        <v>17</v>
      </c>
      <c r="Q165" s="31" t="s">
        <v>73</v>
      </c>
      <c r="R165" s="32" t="s">
        <v>669</v>
      </c>
      <c r="S165" s="33" t="s">
        <v>670</v>
      </c>
      <c r="T165" s="34">
        <v>38930</v>
      </c>
      <c r="U165" s="15" t="b">
        <v>1</v>
      </c>
      <c r="V165" s="15" t="s">
        <v>253</v>
      </c>
      <c r="W165" s="15" t="b">
        <v>1</v>
      </c>
      <c r="X165" s="15" t="s">
        <v>667</v>
      </c>
      <c r="Y165" s="15" t="b">
        <v>1</v>
      </c>
      <c r="Z165" s="15" t="s">
        <v>668</v>
      </c>
      <c r="AA165" s="36" t="s">
        <v>671</v>
      </c>
      <c r="AB165" s="15" t="s">
        <v>253</v>
      </c>
      <c r="AC165" s="15"/>
      <c r="AD165" s="15" t="s">
        <v>77</v>
      </c>
      <c r="AE165" s="37">
        <f t="shared" si="8"/>
        <v>7890869.0764119597</v>
      </c>
      <c r="AF165" s="5">
        <f t="shared" si="9"/>
        <v>867995.59840531554</v>
      </c>
      <c r="AG165" s="15"/>
      <c r="AH165" s="15"/>
      <c r="AI165" s="38">
        <f t="shared" si="7"/>
        <v>8758864.6748172753</v>
      </c>
      <c r="AJ165" s="15" t="s">
        <v>253</v>
      </c>
      <c r="AK165" s="15" t="s">
        <v>253</v>
      </c>
      <c r="AL165" s="15" t="s">
        <v>667</v>
      </c>
      <c r="AM165" s="15" t="s">
        <v>667</v>
      </c>
      <c r="AN165" s="15" t="s">
        <v>9</v>
      </c>
      <c r="AO165" s="72" t="s">
        <v>667</v>
      </c>
      <c r="AP165" s="15" t="s">
        <v>9</v>
      </c>
      <c r="AQ165" s="15" t="s">
        <v>1391</v>
      </c>
      <c r="AR165" s="15"/>
    </row>
    <row r="166" spans="1:44" ht="14.25" customHeight="1" x14ac:dyDescent="0.25">
      <c r="A166" s="6">
        <f t="shared" si="10"/>
        <v>95</v>
      </c>
      <c r="B166" s="21">
        <v>167</v>
      </c>
      <c r="C166" s="22" t="s">
        <v>64</v>
      </c>
      <c r="D166" s="23" t="s">
        <v>65</v>
      </c>
      <c r="E166" s="24" t="s">
        <v>331</v>
      </c>
      <c r="F166" s="24" t="s">
        <v>539</v>
      </c>
      <c r="G166" s="25" t="s">
        <v>80</v>
      </c>
      <c r="H166" s="24" t="s">
        <v>105</v>
      </c>
      <c r="I166" s="27" t="s">
        <v>672</v>
      </c>
      <c r="J166" s="26">
        <v>11272</v>
      </c>
      <c r="K166" s="27"/>
      <c r="L166" s="28">
        <v>38574</v>
      </c>
      <c r="M166" s="28">
        <v>38930</v>
      </c>
      <c r="N166" s="29" t="s">
        <v>348</v>
      </c>
      <c r="O166" s="31" t="s">
        <v>349</v>
      </c>
      <c r="P166" s="35" t="s">
        <v>17</v>
      </c>
      <c r="Q166" s="31" t="s">
        <v>73</v>
      </c>
      <c r="R166" s="32" t="s">
        <v>673</v>
      </c>
      <c r="S166" s="33" t="s">
        <v>464</v>
      </c>
      <c r="T166" s="34">
        <v>38930</v>
      </c>
      <c r="U166" s="15" t="b">
        <v>1</v>
      </c>
      <c r="V166" s="15" t="s">
        <v>331</v>
      </c>
      <c r="W166" s="15" t="b">
        <v>1</v>
      </c>
      <c r="X166" s="15" t="s">
        <v>539</v>
      </c>
      <c r="Y166" s="15" t="b">
        <v>1</v>
      </c>
      <c r="Z166" s="15" t="s">
        <v>672</v>
      </c>
      <c r="AA166" s="36" t="s">
        <v>674</v>
      </c>
      <c r="AB166" s="15" t="s">
        <v>331</v>
      </c>
      <c r="AC166" s="15"/>
      <c r="AD166" s="15" t="s">
        <v>77</v>
      </c>
      <c r="AE166" s="37">
        <f t="shared" si="8"/>
        <v>7890869.0764119597</v>
      </c>
      <c r="AF166" s="5">
        <f t="shared" si="9"/>
        <v>867995.59840531554</v>
      </c>
      <c r="AG166" s="15"/>
      <c r="AH166" s="15"/>
      <c r="AI166" s="38">
        <f t="shared" si="7"/>
        <v>8758864.6748172753</v>
      </c>
      <c r="AJ166" s="15" t="s">
        <v>331</v>
      </c>
      <c r="AK166" s="15" t="s">
        <v>331</v>
      </c>
      <c r="AL166" s="15" t="s">
        <v>539</v>
      </c>
      <c r="AM166" s="15" t="s">
        <v>539</v>
      </c>
      <c r="AN166" s="15" t="s">
        <v>13</v>
      </c>
      <c r="AO166" s="72" t="s">
        <v>539</v>
      </c>
      <c r="AP166" s="15" t="s">
        <v>11</v>
      </c>
      <c r="AQ166" s="15" t="s">
        <v>1423</v>
      </c>
      <c r="AR166" s="15"/>
    </row>
    <row r="167" spans="1:44" ht="14.25" customHeight="1" x14ac:dyDescent="0.25">
      <c r="A167" s="6">
        <f t="shared" si="10"/>
        <v>96</v>
      </c>
      <c r="B167" s="21">
        <v>168</v>
      </c>
      <c r="C167" s="22" t="s">
        <v>64</v>
      </c>
      <c r="D167" s="23" t="s">
        <v>65</v>
      </c>
      <c r="E167" s="24" t="s">
        <v>450</v>
      </c>
      <c r="F167" s="24" t="s">
        <v>67</v>
      </c>
      <c r="G167" s="25" t="s">
        <v>68</v>
      </c>
      <c r="H167" s="24" t="s">
        <v>675</v>
      </c>
      <c r="I167" s="27" t="s">
        <v>676</v>
      </c>
      <c r="J167" s="26">
        <v>11273</v>
      </c>
      <c r="K167" s="27"/>
      <c r="L167" s="28">
        <v>38574</v>
      </c>
      <c r="M167" s="28">
        <v>38930</v>
      </c>
      <c r="N167" s="29" t="s">
        <v>348</v>
      </c>
      <c r="O167" s="31" t="s">
        <v>349</v>
      </c>
      <c r="P167" s="35" t="s">
        <v>17</v>
      </c>
      <c r="Q167" s="31" t="s">
        <v>73</v>
      </c>
      <c r="R167" s="32" t="s">
        <v>677</v>
      </c>
      <c r="S167" s="33" t="s">
        <v>75</v>
      </c>
      <c r="T167" s="34">
        <v>38930</v>
      </c>
      <c r="U167" s="15" t="b">
        <v>1</v>
      </c>
      <c r="V167" s="15" t="s">
        <v>450</v>
      </c>
      <c r="W167" s="15" t="b">
        <v>1</v>
      </c>
      <c r="X167" s="15" t="s">
        <v>67</v>
      </c>
      <c r="Y167" s="15" t="b">
        <v>1</v>
      </c>
      <c r="Z167" s="15" t="s">
        <v>676</v>
      </c>
      <c r="AA167" s="36" t="s">
        <v>678</v>
      </c>
      <c r="AB167" s="15" t="s">
        <v>450</v>
      </c>
      <c r="AC167" s="15"/>
      <c r="AD167" s="15" t="s">
        <v>77</v>
      </c>
      <c r="AE167" s="37">
        <f t="shared" si="8"/>
        <v>7890869.0764119597</v>
      </c>
      <c r="AF167" s="5">
        <f t="shared" si="9"/>
        <v>867995.59840531554</v>
      </c>
      <c r="AG167" s="15"/>
      <c r="AH167" s="15"/>
      <c r="AI167" s="38">
        <f t="shared" si="7"/>
        <v>8758864.6748172753</v>
      </c>
      <c r="AJ167" s="15" t="s">
        <v>450</v>
      </c>
      <c r="AK167" s="15" t="s">
        <v>450</v>
      </c>
      <c r="AL167" s="15" t="s">
        <v>67</v>
      </c>
      <c r="AM167" s="15" t="s">
        <v>67</v>
      </c>
      <c r="AN167" s="15" t="s">
        <v>22</v>
      </c>
      <c r="AO167" s="72" t="s">
        <v>67</v>
      </c>
      <c r="AP167" s="15" t="s">
        <v>22</v>
      </c>
      <c r="AQ167" s="15" t="s">
        <v>1424</v>
      </c>
      <c r="AR167" s="15" t="s">
        <v>1493</v>
      </c>
    </row>
    <row r="168" spans="1:44" ht="14.25" customHeight="1" x14ac:dyDescent="0.25">
      <c r="A168" s="6">
        <f t="shared" si="10"/>
        <v>97</v>
      </c>
      <c r="B168" s="21">
        <v>169</v>
      </c>
      <c r="C168" s="22" t="s">
        <v>64</v>
      </c>
      <c r="D168" s="23" t="s">
        <v>65</v>
      </c>
      <c r="E168" s="24" t="s">
        <v>679</v>
      </c>
      <c r="F168" s="24" t="s">
        <v>67</v>
      </c>
      <c r="G168" s="25" t="s">
        <v>68</v>
      </c>
      <c r="H168" s="24" t="s">
        <v>680</v>
      </c>
      <c r="I168" s="27" t="s">
        <v>681</v>
      </c>
      <c r="J168" s="26">
        <v>11275</v>
      </c>
      <c r="K168" s="27"/>
      <c r="L168" s="28">
        <v>38574</v>
      </c>
      <c r="M168" s="28">
        <v>38930</v>
      </c>
      <c r="N168" s="29" t="s">
        <v>348</v>
      </c>
      <c r="O168" s="31" t="s">
        <v>349</v>
      </c>
      <c r="P168" s="35" t="s">
        <v>17</v>
      </c>
      <c r="Q168" s="31" t="s">
        <v>73</v>
      </c>
      <c r="R168" s="32" t="s">
        <v>682</v>
      </c>
      <c r="S168" s="33" t="s">
        <v>75</v>
      </c>
      <c r="T168" s="34">
        <v>38930</v>
      </c>
      <c r="U168" s="15" t="b">
        <v>1</v>
      </c>
      <c r="V168" s="15" t="s">
        <v>679</v>
      </c>
      <c r="W168" s="15" t="b">
        <v>1</v>
      </c>
      <c r="X168" s="15" t="s">
        <v>67</v>
      </c>
      <c r="Y168" s="15" t="b">
        <v>1</v>
      </c>
      <c r="Z168" s="15" t="s">
        <v>681</v>
      </c>
      <c r="AA168" s="36" t="s">
        <v>683</v>
      </c>
      <c r="AB168" s="15" t="s">
        <v>679</v>
      </c>
      <c r="AC168" s="15"/>
      <c r="AD168" s="15" t="s">
        <v>77</v>
      </c>
      <c r="AE168" s="37">
        <f t="shared" si="8"/>
        <v>7890869.0764119597</v>
      </c>
      <c r="AF168" s="5">
        <f t="shared" si="9"/>
        <v>867995.59840531554</v>
      </c>
      <c r="AG168" s="15"/>
      <c r="AH168" s="15"/>
      <c r="AI168" s="38">
        <f t="shared" si="7"/>
        <v>8758864.6748172753</v>
      </c>
      <c r="AJ168" s="15" t="s">
        <v>679</v>
      </c>
      <c r="AK168" s="15" t="s">
        <v>679</v>
      </c>
      <c r="AL168" s="15" t="s">
        <v>67</v>
      </c>
      <c r="AM168" s="15" t="s">
        <v>67</v>
      </c>
      <c r="AN168" s="15" t="s">
        <v>22</v>
      </c>
      <c r="AO168" s="72" t="s">
        <v>67</v>
      </c>
      <c r="AP168" s="15" t="s">
        <v>22</v>
      </c>
      <c r="AQ168" s="15" t="s">
        <v>1425</v>
      </c>
      <c r="AR168" s="15" t="s">
        <v>1493</v>
      </c>
    </row>
    <row r="169" spans="1:44" ht="14.25" customHeight="1" x14ac:dyDescent="0.25">
      <c r="A169" s="6">
        <f t="shared" si="10"/>
        <v>98</v>
      </c>
      <c r="B169" s="21">
        <v>170</v>
      </c>
      <c r="C169" s="22" t="s">
        <v>64</v>
      </c>
      <c r="D169" s="23" t="s">
        <v>65</v>
      </c>
      <c r="E169" s="24" t="s">
        <v>290</v>
      </c>
      <c r="F169" s="24" t="s">
        <v>527</v>
      </c>
      <c r="G169" s="25" t="s">
        <v>80</v>
      </c>
      <c r="H169" s="24" t="s">
        <v>292</v>
      </c>
      <c r="I169" s="27" t="s">
        <v>684</v>
      </c>
      <c r="J169" s="26">
        <v>11282</v>
      </c>
      <c r="K169" s="27"/>
      <c r="L169" s="28">
        <v>38574</v>
      </c>
      <c r="M169" s="28">
        <v>38930</v>
      </c>
      <c r="N169" s="29" t="s">
        <v>348</v>
      </c>
      <c r="O169" s="31" t="s">
        <v>349</v>
      </c>
      <c r="P169" s="35" t="s">
        <v>17</v>
      </c>
      <c r="Q169" s="31" t="s">
        <v>73</v>
      </c>
      <c r="R169" s="32" t="s">
        <v>685</v>
      </c>
      <c r="S169" s="33" t="s">
        <v>75</v>
      </c>
      <c r="T169" s="34">
        <v>38930</v>
      </c>
      <c r="U169" s="15" t="b">
        <v>1</v>
      </c>
      <c r="V169" s="15" t="s">
        <v>290</v>
      </c>
      <c r="W169" s="15" t="b">
        <v>1</v>
      </c>
      <c r="X169" s="15" t="s">
        <v>527</v>
      </c>
      <c r="Y169" s="15" t="b">
        <v>1</v>
      </c>
      <c r="Z169" s="15" t="s">
        <v>684</v>
      </c>
      <c r="AA169" s="36" t="s">
        <v>686</v>
      </c>
      <c r="AB169" s="15" t="s">
        <v>290</v>
      </c>
      <c r="AC169" s="15"/>
      <c r="AD169" s="15" t="s">
        <v>77</v>
      </c>
      <c r="AE169" s="37">
        <f t="shared" si="8"/>
        <v>7890869.0764119597</v>
      </c>
      <c r="AF169" s="5">
        <f t="shared" si="9"/>
        <v>867995.59840531554</v>
      </c>
      <c r="AG169" s="15"/>
      <c r="AH169" s="15"/>
      <c r="AI169" s="38">
        <f t="shared" si="7"/>
        <v>8758864.6748172753</v>
      </c>
      <c r="AJ169" s="15" t="s">
        <v>290</v>
      </c>
      <c r="AK169" s="15" t="s">
        <v>290</v>
      </c>
      <c r="AL169" s="15" t="s">
        <v>527</v>
      </c>
      <c r="AM169" s="15" t="s">
        <v>527</v>
      </c>
      <c r="AN169" s="15" t="s">
        <v>21</v>
      </c>
      <c r="AO169" s="72" t="s">
        <v>527</v>
      </c>
      <c r="AP169" s="15" t="s">
        <v>21</v>
      </c>
      <c r="AQ169" s="15" t="s">
        <v>1386</v>
      </c>
      <c r="AR169" s="15"/>
    </row>
    <row r="170" spans="1:44" ht="14.25" customHeight="1" x14ac:dyDescent="0.25">
      <c r="A170" s="6">
        <f t="shared" si="10"/>
        <v>99</v>
      </c>
      <c r="B170" s="21">
        <v>171</v>
      </c>
      <c r="C170" s="22" t="s">
        <v>64</v>
      </c>
      <c r="D170" s="23" t="s">
        <v>65</v>
      </c>
      <c r="E170" s="24" t="s">
        <v>679</v>
      </c>
      <c r="F170" s="24" t="s">
        <v>67</v>
      </c>
      <c r="G170" s="25" t="s">
        <v>68</v>
      </c>
      <c r="H170" s="24" t="s">
        <v>687</v>
      </c>
      <c r="I170" s="27" t="s">
        <v>688</v>
      </c>
      <c r="J170" s="26">
        <v>11283</v>
      </c>
      <c r="K170" s="27"/>
      <c r="L170" s="28">
        <v>38574</v>
      </c>
      <c r="M170" s="28">
        <v>38930</v>
      </c>
      <c r="N170" s="29" t="s">
        <v>348</v>
      </c>
      <c r="O170" s="31" t="s">
        <v>349</v>
      </c>
      <c r="P170" s="35" t="s">
        <v>17</v>
      </c>
      <c r="Q170" s="31" t="s">
        <v>73</v>
      </c>
      <c r="R170" s="32" t="s">
        <v>689</v>
      </c>
      <c r="S170" s="33" t="s">
        <v>75</v>
      </c>
      <c r="T170" s="34">
        <v>38930</v>
      </c>
      <c r="U170" s="15" t="b">
        <v>1</v>
      </c>
      <c r="V170" s="15" t="s">
        <v>679</v>
      </c>
      <c r="W170" s="15" t="b">
        <v>1</v>
      </c>
      <c r="X170" s="15" t="s">
        <v>67</v>
      </c>
      <c r="Y170" s="15" t="b">
        <v>1</v>
      </c>
      <c r="Z170" s="15" t="s">
        <v>688</v>
      </c>
      <c r="AA170" s="36" t="s">
        <v>690</v>
      </c>
      <c r="AB170" s="15" t="s">
        <v>679</v>
      </c>
      <c r="AC170" s="15"/>
      <c r="AD170" s="15" t="s">
        <v>77</v>
      </c>
      <c r="AE170" s="37">
        <f t="shared" si="8"/>
        <v>7890869.0764119597</v>
      </c>
      <c r="AF170" s="5">
        <f t="shared" si="9"/>
        <v>867995.59840531554</v>
      </c>
      <c r="AG170" s="15"/>
      <c r="AH170" s="15"/>
      <c r="AI170" s="38">
        <f t="shared" si="7"/>
        <v>8758864.6748172753</v>
      </c>
      <c r="AJ170" s="15" t="s">
        <v>679</v>
      </c>
      <c r="AK170" s="15" t="s">
        <v>679</v>
      </c>
      <c r="AL170" s="15" t="s">
        <v>67</v>
      </c>
      <c r="AM170" s="15" t="s">
        <v>67</v>
      </c>
      <c r="AN170" s="15" t="s">
        <v>22</v>
      </c>
      <c r="AO170" s="72" t="s">
        <v>67</v>
      </c>
      <c r="AP170" s="15" t="s">
        <v>22</v>
      </c>
      <c r="AQ170" s="15" t="s">
        <v>1426</v>
      </c>
      <c r="AR170" s="15" t="s">
        <v>1493</v>
      </c>
    </row>
    <row r="171" spans="1:44" ht="14.25" customHeight="1" x14ac:dyDescent="0.25">
      <c r="A171" s="6">
        <f t="shared" si="10"/>
        <v>100</v>
      </c>
      <c r="B171" s="21">
        <v>172</v>
      </c>
      <c r="C171" s="22" t="s">
        <v>64</v>
      </c>
      <c r="D171" s="23" t="s">
        <v>65</v>
      </c>
      <c r="E171" s="24" t="s">
        <v>331</v>
      </c>
      <c r="F171" s="24" t="s">
        <v>634</v>
      </c>
      <c r="G171" s="25" t="s">
        <v>80</v>
      </c>
      <c r="H171" s="24" t="s">
        <v>691</v>
      </c>
      <c r="I171" s="27" t="s">
        <v>692</v>
      </c>
      <c r="J171" s="26">
        <v>11286</v>
      </c>
      <c r="K171" s="27"/>
      <c r="L171" s="28">
        <v>38574</v>
      </c>
      <c r="M171" s="28">
        <v>38930</v>
      </c>
      <c r="N171" s="29" t="s">
        <v>348</v>
      </c>
      <c r="O171" s="31" t="s">
        <v>349</v>
      </c>
      <c r="P171" s="35" t="s">
        <v>17</v>
      </c>
      <c r="Q171" s="31" t="s">
        <v>73</v>
      </c>
      <c r="R171" s="32" t="s">
        <v>693</v>
      </c>
      <c r="S171" s="33" t="s">
        <v>374</v>
      </c>
      <c r="T171" s="34">
        <v>38930</v>
      </c>
      <c r="U171" s="15" t="b">
        <v>1</v>
      </c>
      <c r="V171" s="15" t="s">
        <v>331</v>
      </c>
      <c r="W171" s="15" t="b">
        <v>1</v>
      </c>
      <c r="X171" s="15" t="s">
        <v>634</v>
      </c>
      <c r="Y171" s="15" t="b">
        <v>1</v>
      </c>
      <c r="Z171" s="15" t="s">
        <v>692</v>
      </c>
      <c r="AA171" s="36" t="s">
        <v>694</v>
      </c>
      <c r="AB171" s="15" t="s">
        <v>331</v>
      </c>
      <c r="AC171" s="15"/>
      <c r="AD171" s="15" t="s">
        <v>77</v>
      </c>
      <c r="AE171" s="37">
        <f t="shared" si="8"/>
        <v>7890869.0764119597</v>
      </c>
      <c r="AF171" s="5">
        <f t="shared" si="9"/>
        <v>867995.59840531554</v>
      </c>
      <c r="AG171" s="15"/>
      <c r="AH171" s="15"/>
      <c r="AI171" s="38">
        <f t="shared" si="7"/>
        <v>8758864.6748172753</v>
      </c>
      <c r="AJ171" s="15" t="s">
        <v>331</v>
      </c>
      <c r="AK171" s="15" t="s">
        <v>331</v>
      </c>
      <c r="AL171" s="15" t="s">
        <v>634</v>
      </c>
      <c r="AM171" s="15" t="s">
        <v>634</v>
      </c>
      <c r="AN171" s="15" t="s">
        <v>13</v>
      </c>
      <c r="AO171" s="72" t="s">
        <v>634</v>
      </c>
      <c r="AP171" s="15" t="s">
        <v>13</v>
      </c>
      <c r="AQ171" s="15" t="s">
        <v>1427</v>
      </c>
      <c r="AR171" s="15"/>
    </row>
    <row r="172" spans="1:44" ht="14.25" customHeight="1" x14ac:dyDescent="0.25">
      <c r="A172" s="6">
        <f t="shared" si="10"/>
        <v>101</v>
      </c>
      <c r="B172" s="21">
        <v>173</v>
      </c>
      <c r="C172" s="22" t="s">
        <v>64</v>
      </c>
      <c r="D172" s="23" t="s">
        <v>65</v>
      </c>
      <c r="E172" s="24" t="s">
        <v>1</v>
      </c>
      <c r="F172" s="24" t="s">
        <v>118</v>
      </c>
      <c r="G172" s="25" t="s">
        <v>80</v>
      </c>
      <c r="H172" s="54" t="s">
        <v>113</v>
      </c>
      <c r="I172" s="27" t="s">
        <v>695</v>
      </c>
      <c r="J172" s="26">
        <v>11309</v>
      </c>
      <c r="K172" s="59"/>
      <c r="L172" s="28">
        <v>38573</v>
      </c>
      <c r="M172" s="28">
        <v>38930</v>
      </c>
      <c r="N172" s="55" t="s">
        <v>348</v>
      </c>
      <c r="O172" s="31" t="s">
        <v>349</v>
      </c>
      <c r="P172" s="62" t="s">
        <v>17</v>
      </c>
      <c r="Q172" s="31" t="s">
        <v>73</v>
      </c>
      <c r="R172" s="32" t="s">
        <v>696</v>
      </c>
      <c r="S172" s="61" t="s">
        <v>121</v>
      </c>
      <c r="T172" s="34">
        <v>38930</v>
      </c>
      <c r="U172" s="15" t="b">
        <v>1</v>
      </c>
      <c r="V172" s="15" t="s">
        <v>1</v>
      </c>
      <c r="W172" s="15" t="b">
        <v>1</v>
      </c>
      <c r="X172" s="15" t="s">
        <v>118</v>
      </c>
      <c r="Y172" s="15" t="b">
        <v>1</v>
      </c>
      <c r="Z172" s="15" t="s">
        <v>695</v>
      </c>
      <c r="AA172" s="36" t="s">
        <v>122</v>
      </c>
      <c r="AB172" s="15" t="s">
        <v>1</v>
      </c>
      <c r="AC172" s="15"/>
      <c r="AD172" s="15" t="s">
        <v>77</v>
      </c>
      <c r="AE172" s="37">
        <f t="shared" si="8"/>
        <v>7890869.0764119597</v>
      </c>
      <c r="AF172" s="5">
        <f t="shared" si="9"/>
        <v>867995.59840531554</v>
      </c>
      <c r="AG172" s="15"/>
      <c r="AH172" s="15"/>
      <c r="AI172" s="38">
        <f t="shared" si="7"/>
        <v>8758864.6748172753</v>
      </c>
      <c r="AJ172" s="15" t="s">
        <v>1</v>
      </c>
      <c r="AK172" s="15" t="s">
        <v>1</v>
      </c>
      <c r="AL172" s="15" t="s">
        <v>118</v>
      </c>
      <c r="AM172" s="15" t="s">
        <v>118</v>
      </c>
      <c r="AN172" s="15" t="s">
        <v>1</v>
      </c>
      <c r="AO172" s="72" t="s">
        <v>118</v>
      </c>
      <c r="AP172" s="15" t="s">
        <v>1</v>
      </c>
      <c r="AQ172" s="15" t="s">
        <v>1391</v>
      </c>
      <c r="AR172" s="15"/>
    </row>
    <row r="173" spans="1:44" ht="14.25" customHeight="1" x14ac:dyDescent="0.25">
      <c r="A173" s="6">
        <f t="shared" si="10"/>
        <v>102</v>
      </c>
      <c r="B173" s="21">
        <v>174</v>
      </c>
      <c r="C173" s="22" t="s">
        <v>64</v>
      </c>
      <c r="D173" s="23" t="s">
        <v>65</v>
      </c>
      <c r="E173" s="24" t="s">
        <v>1</v>
      </c>
      <c r="F173" s="24" t="s">
        <v>118</v>
      </c>
      <c r="G173" s="25" t="s">
        <v>80</v>
      </c>
      <c r="H173" s="54" t="s">
        <v>558</v>
      </c>
      <c r="I173" s="27" t="s">
        <v>697</v>
      </c>
      <c r="J173" s="26">
        <v>11403</v>
      </c>
      <c r="K173" s="59"/>
      <c r="L173" s="28">
        <v>38565</v>
      </c>
      <c r="M173" s="28">
        <v>38930</v>
      </c>
      <c r="N173" s="55" t="s">
        <v>348</v>
      </c>
      <c r="O173" s="31" t="s">
        <v>349</v>
      </c>
      <c r="P173" s="62" t="s">
        <v>17</v>
      </c>
      <c r="Q173" s="31" t="s">
        <v>73</v>
      </c>
      <c r="R173" s="32" t="s">
        <v>698</v>
      </c>
      <c r="S173" s="61" t="s">
        <v>121</v>
      </c>
      <c r="T173" s="34">
        <v>38930</v>
      </c>
      <c r="U173" s="15" t="b">
        <v>1</v>
      </c>
      <c r="V173" s="15" t="s">
        <v>1</v>
      </c>
      <c r="W173" s="15" t="b">
        <v>1</v>
      </c>
      <c r="X173" s="15" t="s">
        <v>118</v>
      </c>
      <c r="Y173" s="15" t="b">
        <v>1</v>
      </c>
      <c r="Z173" s="15" t="s">
        <v>697</v>
      </c>
      <c r="AA173" s="36" t="s">
        <v>699</v>
      </c>
      <c r="AB173" s="15" t="s">
        <v>1</v>
      </c>
      <c r="AC173" s="15"/>
      <c r="AD173" s="15" t="s">
        <v>77</v>
      </c>
      <c r="AE173" s="37">
        <f t="shared" si="8"/>
        <v>7890869.0764119597</v>
      </c>
      <c r="AF173" s="5">
        <f t="shared" si="9"/>
        <v>867995.59840531554</v>
      </c>
      <c r="AG173" s="15"/>
      <c r="AH173" s="15"/>
      <c r="AI173" s="38">
        <f t="shared" si="7"/>
        <v>8758864.6748172753</v>
      </c>
      <c r="AJ173" s="15" t="s">
        <v>1</v>
      </c>
      <c r="AK173" s="15" t="s">
        <v>1</v>
      </c>
      <c r="AL173" s="15" t="s">
        <v>118</v>
      </c>
      <c r="AM173" s="15" t="s">
        <v>118</v>
      </c>
      <c r="AN173" s="15" t="s">
        <v>1</v>
      </c>
      <c r="AO173" s="72" t="s">
        <v>118</v>
      </c>
      <c r="AP173" s="15" t="s">
        <v>1</v>
      </c>
      <c r="AQ173" s="15" t="s">
        <v>1390</v>
      </c>
      <c r="AR173" s="15"/>
    </row>
    <row r="174" spans="1:44" ht="14.25" customHeight="1" x14ac:dyDescent="0.25">
      <c r="A174" s="6">
        <f t="shared" si="10"/>
        <v>103</v>
      </c>
      <c r="B174" s="21">
        <v>175</v>
      </c>
      <c r="C174" s="22" t="s">
        <v>64</v>
      </c>
      <c r="D174" s="23" t="s">
        <v>65</v>
      </c>
      <c r="E174" s="24" t="s">
        <v>1</v>
      </c>
      <c r="F174" s="24" t="s">
        <v>118</v>
      </c>
      <c r="G174" s="25" t="s">
        <v>80</v>
      </c>
      <c r="H174" s="54" t="s">
        <v>113</v>
      </c>
      <c r="I174" s="27" t="s">
        <v>700</v>
      </c>
      <c r="J174" s="26">
        <v>11404</v>
      </c>
      <c r="K174" s="59"/>
      <c r="L174" s="28">
        <v>38565</v>
      </c>
      <c r="M174" s="28">
        <v>38930</v>
      </c>
      <c r="N174" s="55" t="s">
        <v>348</v>
      </c>
      <c r="O174" s="31" t="s">
        <v>349</v>
      </c>
      <c r="P174" s="62" t="s">
        <v>17</v>
      </c>
      <c r="Q174" s="31" t="s">
        <v>73</v>
      </c>
      <c r="R174" s="32" t="s">
        <v>701</v>
      </c>
      <c r="S174" s="61" t="s">
        <v>121</v>
      </c>
      <c r="T174" s="34">
        <v>38930</v>
      </c>
      <c r="U174" s="15" t="b">
        <v>1</v>
      </c>
      <c r="V174" s="15" t="s">
        <v>1</v>
      </c>
      <c r="W174" s="15" t="b">
        <v>1</v>
      </c>
      <c r="X174" s="15" t="s">
        <v>118</v>
      </c>
      <c r="Y174" s="15" t="b">
        <v>1</v>
      </c>
      <c r="Z174" s="15" t="s">
        <v>700</v>
      </c>
      <c r="AA174" s="36" t="s">
        <v>122</v>
      </c>
      <c r="AB174" s="15" t="s">
        <v>1</v>
      </c>
      <c r="AC174" s="15"/>
      <c r="AD174" s="15" t="s">
        <v>77</v>
      </c>
      <c r="AE174" s="37">
        <f t="shared" si="8"/>
        <v>7890869.0764119597</v>
      </c>
      <c r="AF174" s="5">
        <f t="shared" si="9"/>
        <v>867995.59840531554</v>
      </c>
      <c r="AG174" s="15"/>
      <c r="AH174" s="15"/>
      <c r="AI174" s="38">
        <f t="shared" si="7"/>
        <v>8758864.6748172753</v>
      </c>
      <c r="AJ174" s="15" t="s">
        <v>1</v>
      </c>
      <c r="AK174" s="15" t="s">
        <v>1</v>
      </c>
      <c r="AL174" s="15" t="s">
        <v>118</v>
      </c>
      <c r="AM174" s="15" t="s">
        <v>118</v>
      </c>
      <c r="AN174" s="15" t="s">
        <v>1</v>
      </c>
      <c r="AO174" s="72" t="s">
        <v>118</v>
      </c>
      <c r="AP174" s="15" t="s">
        <v>1</v>
      </c>
      <c r="AQ174" s="15" t="s">
        <v>1391</v>
      </c>
      <c r="AR174" s="15"/>
    </row>
    <row r="175" spans="1:44" ht="14.25" customHeight="1" x14ac:dyDescent="0.25">
      <c r="A175" s="6">
        <f t="shared" si="10"/>
        <v>104</v>
      </c>
      <c r="B175" s="21">
        <v>176</v>
      </c>
      <c r="C175" s="22" t="s">
        <v>64</v>
      </c>
      <c r="D175" s="23" t="s">
        <v>65</v>
      </c>
      <c r="E175" s="24" t="s">
        <v>233</v>
      </c>
      <c r="F175" s="24" t="s">
        <v>337</v>
      </c>
      <c r="G175" s="25" t="s">
        <v>80</v>
      </c>
      <c r="H175" s="24" t="s">
        <v>113</v>
      </c>
      <c r="I175" s="68" t="s">
        <v>702</v>
      </c>
      <c r="J175" s="64">
        <v>11417</v>
      </c>
      <c r="K175" s="27"/>
      <c r="L175" s="28">
        <v>38596</v>
      </c>
      <c r="M175" s="28">
        <v>38961</v>
      </c>
      <c r="N175" s="29" t="s">
        <v>348</v>
      </c>
      <c r="O175" s="66" t="s">
        <v>349</v>
      </c>
      <c r="P175" s="35" t="s">
        <v>17</v>
      </c>
      <c r="Q175" s="66" t="s">
        <v>73</v>
      </c>
      <c r="R175" s="67" t="s">
        <v>703</v>
      </c>
      <c r="S175" s="33" t="s">
        <v>340</v>
      </c>
      <c r="T175" s="34">
        <v>38961</v>
      </c>
      <c r="U175" s="15" t="b">
        <v>1</v>
      </c>
      <c r="V175" s="15" t="s">
        <v>233</v>
      </c>
      <c r="W175" s="15" t="b">
        <v>1</v>
      </c>
      <c r="X175" s="15" t="s">
        <v>337</v>
      </c>
      <c r="Y175" s="15" t="b">
        <v>1</v>
      </c>
      <c r="Z175" s="15" t="s">
        <v>702</v>
      </c>
      <c r="AA175" s="36" t="s">
        <v>341</v>
      </c>
      <c r="AB175" s="15" t="s">
        <v>233</v>
      </c>
      <c r="AC175" s="15"/>
      <c r="AD175" s="15" t="s">
        <v>77</v>
      </c>
      <c r="AE175" s="37">
        <f t="shared" si="8"/>
        <v>7890869.0764119597</v>
      </c>
      <c r="AF175" s="5">
        <f t="shared" si="9"/>
        <v>867995.59840531554</v>
      </c>
      <c r="AG175" s="15"/>
      <c r="AH175" s="15"/>
      <c r="AI175" s="38">
        <f t="shared" si="7"/>
        <v>8758864.6748172753</v>
      </c>
      <c r="AJ175" s="15" t="s">
        <v>233</v>
      </c>
      <c r="AK175" s="15" t="s">
        <v>233</v>
      </c>
      <c r="AL175" s="15" t="s">
        <v>337</v>
      </c>
      <c r="AM175" s="15" t="s">
        <v>337</v>
      </c>
      <c r="AN175" s="15" t="s">
        <v>233</v>
      </c>
      <c r="AO175" s="72" t="s">
        <v>337</v>
      </c>
      <c r="AP175" s="15" t="s">
        <v>2</v>
      </c>
      <c r="AQ175" s="15" t="s">
        <v>1391</v>
      </c>
      <c r="AR175" s="15"/>
    </row>
    <row r="176" spans="1:44" ht="14.25" customHeight="1" x14ac:dyDescent="0.25">
      <c r="A176" s="6">
        <f t="shared" si="10"/>
        <v>105</v>
      </c>
      <c r="B176" s="21">
        <v>177</v>
      </c>
      <c r="C176" s="22" t="s">
        <v>64</v>
      </c>
      <c r="D176" s="23" t="s">
        <v>65</v>
      </c>
      <c r="E176" s="24" t="s">
        <v>253</v>
      </c>
      <c r="F176" s="24" t="s">
        <v>667</v>
      </c>
      <c r="G176" s="25" t="s">
        <v>80</v>
      </c>
      <c r="H176" s="24" t="s">
        <v>87</v>
      </c>
      <c r="I176" s="27" t="s">
        <v>704</v>
      </c>
      <c r="J176" s="26">
        <v>11423</v>
      </c>
      <c r="K176" s="27"/>
      <c r="L176" s="28">
        <v>38603</v>
      </c>
      <c r="M176" s="28">
        <v>38937</v>
      </c>
      <c r="N176" s="29" t="s">
        <v>348</v>
      </c>
      <c r="O176" s="31" t="s">
        <v>349</v>
      </c>
      <c r="P176" s="35" t="s">
        <v>17</v>
      </c>
      <c r="Q176" s="31" t="s">
        <v>73</v>
      </c>
      <c r="R176" s="32" t="s">
        <v>705</v>
      </c>
      <c r="S176" s="33" t="s">
        <v>670</v>
      </c>
      <c r="T176" s="34">
        <v>38937</v>
      </c>
      <c r="U176" s="15" t="b">
        <v>1</v>
      </c>
      <c r="V176" s="15" t="s">
        <v>253</v>
      </c>
      <c r="W176" s="15" t="b">
        <v>1</v>
      </c>
      <c r="X176" s="15" t="s">
        <v>667</v>
      </c>
      <c r="Y176" s="15" t="b">
        <v>1</v>
      </c>
      <c r="Z176" s="15" t="s">
        <v>704</v>
      </c>
      <c r="AA176" s="36" t="s">
        <v>706</v>
      </c>
      <c r="AB176" s="15" t="s">
        <v>253</v>
      </c>
      <c r="AC176" s="15"/>
      <c r="AD176" s="15" t="s">
        <v>77</v>
      </c>
      <c r="AE176" s="37">
        <f t="shared" si="8"/>
        <v>7890869.0764119597</v>
      </c>
      <c r="AF176" s="5">
        <f t="shared" si="9"/>
        <v>867995.59840531554</v>
      </c>
      <c r="AG176" s="15"/>
      <c r="AH176" s="15"/>
      <c r="AI176" s="38">
        <f t="shared" si="7"/>
        <v>8758864.6748172753</v>
      </c>
      <c r="AJ176" s="15" t="s">
        <v>253</v>
      </c>
      <c r="AK176" s="15" t="s">
        <v>253</v>
      </c>
      <c r="AL176" s="15" t="s">
        <v>667</v>
      </c>
      <c r="AM176" s="15" t="s">
        <v>667</v>
      </c>
      <c r="AN176" s="15" t="s">
        <v>9</v>
      </c>
      <c r="AO176" s="72" t="s">
        <v>667</v>
      </c>
      <c r="AP176" s="15" t="s">
        <v>9</v>
      </c>
      <c r="AQ176" s="15" t="s">
        <v>1370</v>
      </c>
      <c r="AR176" s="15"/>
    </row>
    <row r="177" spans="1:44" ht="14.25" customHeight="1" x14ac:dyDescent="0.25">
      <c r="A177" s="6">
        <f t="shared" si="10"/>
        <v>106</v>
      </c>
      <c r="B177" s="21">
        <v>178</v>
      </c>
      <c r="C177" s="22" t="s">
        <v>64</v>
      </c>
      <c r="D177" s="23" t="s">
        <v>65</v>
      </c>
      <c r="E177" s="24" t="s">
        <v>78</v>
      </c>
      <c r="F177" s="24" t="s">
        <v>95</v>
      </c>
      <c r="G177" s="25" t="s">
        <v>80</v>
      </c>
      <c r="H177" s="24" t="s">
        <v>113</v>
      </c>
      <c r="I177" s="27" t="s">
        <v>707</v>
      </c>
      <c r="J177" s="26">
        <v>11424</v>
      </c>
      <c r="K177" s="27"/>
      <c r="L177" s="28">
        <v>38603</v>
      </c>
      <c r="M177" s="28">
        <v>38968</v>
      </c>
      <c r="N177" s="29" t="s">
        <v>348</v>
      </c>
      <c r="O177" s="31" t="s">
        <v>349</v>
      </c>
      <c r="P177" s="35" t="s">
        <v>17</v>
      </c>
      <c r="Q177" s="31" t="s">
        <v>73</v>
      </c>
      <c r="R177" s="32" t="s">
        <v>708</v>
      </c>
      <c r="S177" s="33" t="s">
        <v>98</v>
      </c>
      <c r="T177" s="34">
        <v>38968</v>
      </c>
      <c r="U177" s="15" t="b">
        <v>1</v>
      </c>
      <c r="V177" s="15" t="s">
        <v>78</v>
      </c>
      <c r="W177" s="15" t="b">
        <v>1</v>
      </c>
      <c r="X177" s="15" t="s">
        <v>95</v>
      </c>
      <c r="Y177" s="15" t="b">
        <v>1</v>
      </c>
      <c r="Z177" s="15" t="s">
        <v>707</v>
      </c>
      <c r="AA177" s="36" t="s">
        <v>709</v>
      </c>
      <c r="AB177" s="15" t="s">
        <v>78</v>
      </c>
      <c r="AC177" s="15"/>
      <c r="AD177" s="15" t="str">
        <f>VLOOKUP(J177,[1]All!$I$78:$J$376,2,FALSE)</f>
        <v>Oke</v>
      </c>
      <c r="AE177" s="37">
        <f t="shared" si="8"/>
        <v>7890869.0764119597</v>
      </c>
      <c r="AF177" s="5">
        <f t="shared" si="9"/>
        <v>867995.59840531554</v>
      </c>
      <c r="AG177" s="15"/>
      <c r="AH177" s="15"/>
      <c r="AI177" s="38">
        <f t="shared" si="7"/>
        <v>8758864.6748172753</v>
      </c>
      <c r="AJ177" s="15" t="s">
        <v>78</v>
      </c>
      <c r="AK177" s="15" t="s">
        <v>78</v>
      </c>
      <c r="AL177" s="15" t="s">
        <v>95</v>
      </c>
      <c r="AM177" s="15" t="s">
        <v>95</v>
      </c>
      <c r="AN177" s="15" t="s">
        <v>5</v>
      </c>
      <c r="AO177" s="72" t="s">
        <v>95</v>
      </c>
      <c r="AP177" s="15" t="s">
        <v>5</v>
      </c>
      <c r="AQ177" s="15" t="s">
        <v>1391</v>
      </c>
      <c r="AR177" s="15"/>
    </row>
    <row r="178" spans="1:44" ht="14.25" customHeight="1" x14ac:dyDescent="0.25">
      <c r="A178" s="6">
        <f t="shared" si="10"/>
        <v>107</v>
      </c>
      <c r="B178" s="21">
        <v>179</v>
      </c>
      <c r="C178" s="22" t="s">
        <v>64</v>
      </c>
      <c r="D178" s="23" t="s">
        <v>65</v>
      </c>
      <c r="E178" s="24" t="s">
        <v>1</v>
      </c>
      <c r="F178" s="24" t="s">
        <v>118</v>
      </c>
      <c r="G178" s="25" t="s">
        <v>80</v>
      </c>
      <c r="H178" s="54" t="s">
        <v>113</v>
      </c>
      <c r="I178" s="27" t="s">
        <v>710</v>
      </c>
      <c r="J178" s="26">
        <v>11425</v>
      </c>
      <c r="K178" s="59"/>
      <c r="L178" s="28">
        <v>38603</v>
      </c>
      <c r="M178" s="28">
        <v>38968</v>
      </c>
      <c r="N178" s="55" t="s">
        <v>348</v>
      </c>
      <c r="O178" s="31" t="s">
        <v>349</v>
      </c>
      <c r="P178" s="62" t="s">
        <v>17</v>
      </c>
      <c r="Q178" s="31" t="s">
        <v>73</v>
      </c>
      <c r="R178" s="32" t="s">
        <v>711</v>
      </c>
      <c r="S178" s="61" t="s">
        <v>121</v>
      </c>
      <c r="T178" s="34">
        <v>38968</v>
      </c>
      <c r="U178" s="15" t="b">
        <v>1</v>
      </c>
      <c r="V178" s="15" t="s">
        <v>1</v>
      </c>
      <c r="W178" s="15" t="b">
        <v>1</v>
      </c>
      <c r="X178" s="15" t="s">
        <v>118</v>
      </c>
      <c r="Y178" s="15" t="b">
        <v>1</v>
      </c>
      <c r="Z178" s="15" t="s">
        <v>710</v>
      </c>
      <c r="AA178" s="36" t="s">
        <v>122</v>
      </c>
      <c r="AB178" s="15" t="s">
        <v>1</v>
      </c>
      <c r="AC178" s="15"/>
      <c r="AD178" s="15" t="s">
        <v>77</v>
      </c>
      <c r="AE178" s="37">
        <f t="shared" si="8"/>
        <v>7890869.0764119597</v>
      </c>
      <c r="AF178" s="5">
        <f t="shared" si="9"/>
        <v>867995.59840531554</v>
      </c>
      <c r="AG178" s="15"/>
      <c r="AH178" s="15"/>
      <c r="AI178" s="38">
        <f t="shared" si="7"/>
        <v>8758864.6748172753</v>
      </c>
      <c r="AJ178" s="15" t="s">
        <v>1</v>
      </c>
      <c r="AK178" s="15" t="s">
        <v>1</v>
      </c>
      <c r="AL178" s="15" t="s">
        <v>118</v>
      </c>
      <c r="AM178" s="15" t="s">
        <v>118</v>
      </c>
      <c r="AN178" s="15" t="s">
        <v>1</v>
      </c>
      <c r="AO178" s="72" t="s">
        <v>118</v>
      </c>
      <c r="AP178" s="15" t="s">
        <v>1</v>
      </c>
      <c r="AQ178" s="15" t="s">
        <v>1428</v>
      </c>
      <c r="AR178" s="15"/>
    </row>
    <row r="179" spans="1:44" ht="14.25" customHeight="1" x14ac:dyDescent="0.25">
      <c r="A179" s="6">
        <f t="shared" si="10"/>
        <v>108</v>
      </c>
      <c r="B179" s="21">
        <v>180</v>
      </c>
      <c r="C179" s="22" t="s">
        <v>64</v>
      </c>
      <c r="D179" s="23" t="s">
        <v>65</v>
      </c>
      <c r="E179" s="24" t="s">
        <v>123</v>
      </c>
      <c r="F179" s="24" t="s">
        <v>124</v>
      </c>
      <c r="G179" s="25" t="s">
        <v>80</v>
      </c>
      <c r="H179" s="24" t="s">
        <v>712</v>
      </c>
      <c r="I179" s="68" t="s">
        <v>713</v>
      </c>
      <c r="J179" s="64">
        <v>11427</v>
      </c>
      <c r="K179" s="27"/>
      <c r="L179" s="28">
        <v>38607</v>
      </c>
      <c r="M179" s="28">
        <v>38961</v>
      </c>
      <c r="N179" s="29" t="s">
        <v>348</v>
      </c>
      <c r="O179" s="66" t="s">
        <v>349</v>
      </c>
      <c r="P179" s="35" t="s">
        <v>17</v>
      </c>
      <c r="Q179" s="66" t="s">
        <v>73</v>
      </c>
      <c r="R179" s="67" t="s">
        <v>714</v>
      </c>
      <c r="S179" s="33" t="s">
        <v>128</v>
      </c>
      <c r="T179" s="34">
        <v>38961</v>
      </c>
      <c r="U179" s="15" t="b">
        <v>1</v>
      </c>
      <c r="V179" s="15" t="s">
        <v>123</v>
      </c>
      <c r="W179" s="15" t="b">
        <v>1</v>
      </c>
      <c r="X179" s="15" t="s">
        <v>124</v>
      </c>
      <c r="Y179" s="15" t="b">
        <v>1</v>
      </c>
      <c r="Z179" s="15" t="s">
        <v>713</v>
      </c>
      <c r="AA179" s="36" t="s">
        <v>190</v>
      </c>
      <c r="AB179" s="15" t="s">
        <v>123</v>
      </c>
      <c r="AC179" s="15"/>
      <c r="AD179" s="15" t="s">
        <v>77</v>
      </c>
      <c r="AE179" s="37">
        <f t="shared" si="8"/>
        <v>7890869.0764119597</v>
      </c>
      <c r="AF179" s="5">
        <f t="shared" si="9"/>
        <v>867995.59840531554</v>
      </c>
      <c r="AG179" s="15"/>
      <c r="AH179" s="15"/>
      <c r="AI179" s="38">
        <f t="shared" si="7"/>
        <v>8758864.6748172753</v>
      </c>
      <c r="AJ179" s="15" t="s">
        <v>123</v>
      </c>
      <c r="AK179" s="15" t="s">
        <v>123</v>
      </c>
      <c r="AL179" s="15" t="s">
        <v>124</v>
      </c>
      <c r="AM179" s="15" t="s">
        <v>124</v>
      </c>
      <c r="AN179" s="15" t="s">
        <v>130</v>
      </c>
      <c r="AO179" s="72" t="s">
        <v>124</v>
      </c>
      <c r="AP179" s="15" t="s">
        <v>8</v>
      </c>
      <c r="AQ179" s="15" t="s">
        <v>1429</v>
      </c>
      <c r="AR179" s="15"/>
    </row>
    <row r="180" spans="1:44" ht="14.25" customHeight="1" x14ac:dyDescent="0.25">
      <c r="A180" s="6">
        <f t="shared" si="10"/>
        <v>109</v>
      </c>
      <c r="B180" s="21">
        <v>181</v>
      </c>
      <c r="C180" s="22" t="s">
        <v>64</v>
      </c>
      <c r="D180" s="23" t="s">
        <v>65</v>
      </c>
      <c r="E180" s="24" t="s">
        <v>123</v>
      </c>
      <c r="F180" s="24" t="s">
        <v>124</v>
      </c>
      <c r="G180" s="25" t="s">
        <v>80</v>
      </c>
      <c r="H180" s="24" t="s">
        <v>715</v>
      </c>
      <c r="I180" s="27" t="s">
        <v>716</v>
      </c>
      <c r="J180" s="26">
        <v>11430</v>
      </c>
      <c r="K180" s="27"/>
      <c r="L180" s="28">
        <v>38607</v>
      </c>
      <c r="M180" s="28">
        <v>39142</v>
      </c>
      <c r="N180" s="29" t="s">
        <v>348</v>
      </c>
      <c r="O180" s="31" t="s">
        <v>349</v>
      </c>
      <c r="P180" s="35" t="s">
        <v>17</v>
      </c>
      <c r="Q180" s="31" t="s">
        <v>73</v>
      </c>
      <c r="R180" s="32" t="s">
        <v>717</v>
      </c>
      <c r="S180" s="33" t="s">
        <v>128</v>
      </c>
      <c r="T180" s="34">
        <v>39142</v>
      </c>
      <c r="U180" s="15" t="b">
        <v>1</v>
      </c>
      <c r="V180" s="15" t="s">
        <v>123</v>
      </c>
      <c r="W180" s="15" t="b">
        <v>1</v>
      </c>
      <c r="X180" s="15" t="s">
        <v>124</v>
      </c>
      <c r="Y180" s="15" t="b">
        <v>1</v>
      </c>
      <c r="Z180" s="15" t="s">
        <v>716</v>
      </c>
      <c r="AA180" s="36" t="s">
        <v>129</v>
      </c>
      <c r="AB180" s="15" t="s">
        <v>123</v>
      </c>
      <c r="AC180" s="15"/>
      <c r="AD180" s="15" t="s">
        <v>77</v>
      </c>
      <c r="AE180" s="37">
        <f t="shared" si="8"/>
        <v>7890869.0764119597</v>
      </c>
      <c r="AF180" s="5">
        <f t="shared" si="9"/>
        <v>867995.59840531554</v>
      </c>
      <c r="AG180" s="15"/>
      <c r="AH180" s="15"/>
      <c r="AI180" s="38">
        <f t="shared" si="7"/>
        <v>8758864.6748172753</v>
      </c>
      <c r="AJ180" s="15" t="s">
        <v>123</v>
      </c>
      <c r="AK180" s="15" t="s">
        <v>123</v>
      </c>
      <c r="AL180" s="15" t="s">
        <v>124</v>
      </c>
      <c r="AM180" s="15" t="s">
        <v>124</v>
      </c>
      <c r="AN180" s="15" t="s">
        <v>130</v>
      </c>
      <c r="AO180" s="72" t="s">
        <v>124</v>
      </c>
      <c r="AP180" s="15" t="s">
        <v>8</v>
      </c>
      <c r="AQ180" s="15" t="s">
        <v>1415</v>
      </c>
      <c r="AR180" s="15"/>
    </row>
    <row r="181" spans="1:44" ht="14.25" customHeight="1" x14ac:dyDescent="0.25">
      <c r="A181" s="6">
        <f t="shared" si="10"/>
        <v>110</v>
      </c>
      <c r="B181" s="21">
        <v>182</v>
      </c>
      <c r="C181" s="22" t="s">
        <v>64</v>
      </c>
      <c r="D181" s="23" t="s">
        <v>65</v>
      </c>
      <c r="E181" s="24" t="s">
        <v>78</v>
      </c>
      <c r="F181" s="24" t="s">
        <v>112</v>
      </c>
      <c r="G181" s="25" t="s">
        <v>80</v>
      </c>
      <c r="H181" s="24" t="s">
        <v>113</v>
      </c>
      <c r="I181" s="27" t="s">
        <v>718</v>
      </c>
      <c r="J181" s="26">
        <v>11434</v>
      </c>
      <c r="K181" s="27"/>
      <c r="L181" s="28">
        <v>38607</v>
      </c>
      <c r="M181" s="28">
        <v>38961</v>
      </c>
      <c r="N181" s="29" t="s">
        <v>348</v>
      </c>
      <c r="O181" s="31" t="s">
        <v>349</v>
      </c>
      <c r="P181" s="35" t="s">
        <v>17</v>
      </c>
      <c r="Q181" s="31" t="s">
        <v>73</v>
      </c>
      <c r="R181" s="32" t="s">
        <v>719</v>
      </c>
      <c r="S181" s="33" t="s">
        <v>116</v>
      </c>
      <c r="T181" s="34">
        <v>38961</v>
      </c>
      <c r="U181" s="15" t="b">
        <v>1</v>
      </c>
      <c r="V181" s="15" t="s">
        <v>78</v>
      </c>
      <c r="W181" s="15" t="b">
        <v>1</v>
      </c>
      <c r="X181" s="15" t="s">
        <v>112</v>
      </c>
      <c r="Y181" s="15" t="b">
        <v>1</v>
      </c>
      <c r="Z181" s="15" t="s">
        <v>718</v>
      </c>
      <c r="AA181" s="36" t="s">
        <v>117</v>
      </c>
      <c r="AB181" s="15" t="s">
        <v>78</v>
      </c>
      <c r="AC181" s="15"/>
      <c r="AD181" s="15" t="s">
        <v>77</v>
      </c>
      <c r="AE181" s="37">
        <f t="shared" si="8"/>
        <v>7890869.0764119597</v>
      </c>
      <c r="AF181" s="5">
        <f t="shared" si="9"/>
        <v>867995.59840531554</v>
      </c>
      <c r="AG181" s="15"/>
      <c r="AH181" s="15"/>
      <c r="AI181" s="38">
        <f t="shared" si="7"/>
        <v>8758864.6748172753</v>
      </c>
      <c r="AJ181" s="15" t="s">
        <v>78</v>
      </c>
      <c r="AK181" s="15" t="s">
        <v>78</v>
      </c>
      <c r="AL181" s="15" t="s">
        <v>112</v>
      </c>
      <c r="AM181" s="15" t="s">
        <v>112</v>
      </c>
      <c r="AN181" s="15" t="s">
        <v>5</v>
      </c>
      <c r="AO181" s="72" t="s">
        <v>112</v>
      </c>
      <c r="AP181" s="15" t="s">
        <v>6</v>
      </c>
      <c r="AQ181" s="15" t="s">
        <v>1391</v>
      </c>
      <c r="AR181" s="15"/>
    </row>
    <row r="182" spans="1:44" ht="14.25" customHeight="1" x14ac:dyDescent="0.25">
      <c r="A182" s="6">
        <f t="shared" si="10"/>
        <v>111</v>
      </c>
      <c r="B182" s="21">
        <v>183</v>
      </c>
      <c r="C182" s="22" t="s">
        <v>64</v>
      </c>
      <c r="D182" s="23" t="s">
        <v>65</v>
      </c>
      <c r="E182" s="24" t="s">
        <v>78</v>
      </c>
      <c r="F182" s="24" t="s">
        <v>112</v>
      </c>
      <c r="G182" s="25" t="s">
        <v>80</v>
      </c>
      <c r="H182" s="24" t="s">
        <v>113</v>
      </c>
      <c r="I182" s="27" t="s">
        <v>720</v>
      </c>
      <c r="J182" s="26">
        <v>11442</v>
      </c>
      <c r="K182" s="27"/>
      <c r="L182" s="28">
        <v>38596</v>
      </c>
      <c r="M182" s="28">
        <v>38961</v>
      </c>
      <c r="N182" s="29" t="s">
        <v>348</v>
      </c>
      <c r="O182" s="31" t="s">
        <v>349</v>
      </c>
      <c r="P182" s="35" t="s">
        <v>17</v>
      </c>
      <c r="Q182" s="31" t="s">
        <v>73</v>
      </c>
      <c r="R182" s="32" t="s">
        <v>721</v>
      </c>
      <c r="S182" s="33" t="s">
        <v>116</v>
      </c>
      <c r="T182" s="34">
        <v>38961</v>
      </c>
      <c r="U182" s="15" t="b">
        <v>1</v>
      </c>
      <c r="V182" s="15" t="s">
        <v>78</v>
      </c>
      <c r="W182" s="15" t="b">
        <v>1</v>
      </c>
      <c r="X182" s="15" t="s">
        <v>112</v>
      </c>
      <c r="Y182" s="15" t="b">
        <v>1</v>
      </c>
      <c r="Z182" s="15" t="s">
        <v>720</v>
      </c>
      <c r="AA182" s="36" t="s">
        <v>117</v>
      </c>
      <c r="AB182" s="15" t="s">
        <v>78</v>
      </c>
      <c r="AC182" s="15"/>
      <c r="AD182" s="15" t="s">
        <v>77</v>
      </c>
      <c r="AE182" s="37">
        <f t="shared" si="8"/>
        <v>7890869.0764119597</v>
      </c>
      <c r="AF182" s="5">
        <f t="shared" si="9"/>
        <v>867995.59840531554</v>
      </c>
      <c r="AG182" s="15"/>
      <c r="AH182" s="15"/>
      <c r="AI182" s="38">
        <f t="shared" si="7"/>
        <v>8758864.6748172753</v>
      </c>
      <c r="AJ182" s="15" t="s">
        <v>78</v>
      </c>
      <c r="AK182" s="15" t="s">
        <v>78</v>
      </c>
      <c r="AL182" s="15" t="s">
        <v>112</v>
      </c>
      <c r="AM182" s="15" t="s">
        <v>112</v>
      </c>
      <c r="AN182" s="15" t="s">
        <v>5</v>
      </c>
      <c r="AO182" s="72" t="s">
        <v>112</v>
      </c>
      <c r="AP182" s="15" t="s">
        <v>6</v>
      </c>
      <c r="AQ182" s="15" t="s">
        <v>1391</v>
      </c>
      <c r="AR182" s="15"/>
    </row>
    <row r="183" spans="1:44" ht="14.25" customHeight="1" x14ac:dyDescent="0.25">
      <c r="A183" s="6">
        <f t="shared" si="10"/>
        <v>112</v>
      </c>
      <c r="B183" s="21">
        <v>184</v>
      </c>
      <c r="C183" s="22" t="s">
        <v>64</v>
      </c>
      <c r="D183" s="23" t="s">
        <v>65</v>
      </c>
      <c r="E183" s="24" t="s">
        <v>78</v>
      </c>
      <c r="F183" s="24" t="s">
        <v>79</v>
      </c>
      <c r="G183" s="25" t="s">
        <v>80</v>
      </c>
      <c r="H183" s="24" t="s">
        <v>722</v>
      </c>
      <c r="I183" s="27" t="s">
        <v>723</v>
      </c>
      <c r="J183" s="26">
        <v>11444</v>
      </c>
      <c r="K183" s="27"/>
      <c r="L183" s="28">
        <v>38596</v>
      </c>
      <c r="M183" s="28">
        <v>38961</v>
      </c>
      <c r="N183" s="29" t="s">
        <v>348</v>
      </c>
      <c r="O183" s="31" t="s">
        <v>349</v>
      </c>
      <c r="P183" s="35" t="s">
        <v>17</v>
      </c>
      <c r="Q183" s="31" t="s">
        <v>73</v>
      </c>
      <c r="R183" s="32" t="s">
        <v>724</v>
      </c>
      <c r="S183" s="33" t="s">
        <v>84</v>
      </c>
      <c r="T183" s="34">
        <v>38961</v>
      </c>
      <c r="U183" s="15" t="b">
        <v>1</v>
      </c>
      <c r="V183" s="15" t="s">
        <v>78</v>
      </c>
      <c r="W183" s="15" t="b">
        <v>1</v>
      </c>
      <c r="X183" s="15" t="s">
        <v>79</v>
      </c>
      <c r="Y183" s="15" t="b">
        <v>1</v>
      </c>
      <c r="Z183" s="15" t="s">
        <v>723</v>
      </c>
      <c r="AA183" s="36" t="s">
        <v>725</v>
      </c>
      <c r="AB183" s="15" t="s">
        <v>78</v>
      </c>
      <c r="AC183" s="15"/>
      <c r="AD183" s="15" t="s">
        <v>77</v>
      </c>
      <c r="AE183" s="37">
        <f t="shared" si="8"/>
        <v>7890869.0764119597</v>
      </c>
      <c r="AF183" s="5">
        <f t="shared" si="9"/>
        <v>867995.59840531554</v>
      </c>
      <c r="AG183" s="15"/>
      <c r="AH183" s="15"/>
      <c r="AI183" s="38">
        <f t="shared" si="7"/>
        <v>8758864.6748172753</v>
      </c>
      <c r="AJ183" s="15" t="s">
        <v>78</v>
      </c>
      <c r="AK183" s="15" t="s">
        <v>78</v>
      </c>
      <c r="AL183" s="15" t="s">
        <v>79</v>
      </c>
      <c r="AM183" s="15" t="s">
        <v>79</v>
      </c>
      <c r="AN183" s="15" t="s">
        <v>5</v>
      </c>
      <c r="AO183" s="72" t="s">
        <v>79</v>
      </c>
      <c r="AP183" s="15" t="s">
        <v>5</v>
      </c>
      <c r="AQ183" s="15" t="s">
        <v>1430</v>
      </c>
      <c r="AR183" s="15"/>
    </row>
    <row r="184" spans="1:44" ht="14.25" customHeight="1" x14ac:dyDescent="0.25">
      <c r="A184" s="6">
        <f t="shared" si="10"/>
        <v>113</v>
      </c>
      <c r="B184" s="21">
        <v>185</v>
      </c>
      <c r="C184" s="22" t="s">
        <v>64</v>
      </c>
      <c r="D184" s="23" t="s">
        <v>65</v>
      </c>
      <c r="E184" s="24" t="s">
        <v>78</v>
      </c>
      <c r="F184" s="24" t="s">
        <v>726</v>
      </c>
      <c r="G184" s="25" t="s">
        <v>80</v>
      </c>
      <c r="H184" s="24" t="s">
        <v>558</v>
      </c>
      <c r="I184" s="27" t="s">
        <v>727</v>
      </c>
      <c r="J184" s="26">
        <v>11445</v>
      </c>
      <c r="K184" s="27"/>
      <c r="L184" s="28">
        <v>38607</v>
      </c>
      <c r="M184" s="28">
        <v>38961</v>
      </c>
      <c r="N184" s="29" t="s">
        <v>348</v>
      </c>
      <c r="O184" s="31" t="s">
        <v>349</v>
      </c>
      <c r="P184" s="35" t="s">
        <v>17</v>
      </c>
      <c r="Q184" s="31" t="s">
        <v>73</v>
      </c>
      <c r="R184" s="32" t="s">
        <v>728</v>
      </c>
      <c r="S184" s="33" t="s">
        <v>729</v>
      </c>
      <c r="T184" s="34">
        <v>38961</v>
      </c>
      <c r="U184" s="15" t="b">
        <v>1</v>
      </c>
      <c r="V184" s="15" t="s">
        <v>78</v>
      </c>
      <c r="W184" s="15" t="b">
        <v>1</v>
      </c>
      <c r="X184" s="15" t="s">
        <v>726</v>
      </c>
      <c r="Y184" s="15" t="b">
        <v>1</v>
      </c>
      <c r="Z184" s="15" t="s">
        <v>727</v>
      </c>
      <c r="AA184" s="36" t="s">
        <v>730</v>
      </c>
      <c r="AB184" s="15" t="s">
        <v>78</v>
      </c>
      <c r="AC184" s="15"/>
      <c r="AD184" s="15" t="s">
        <v>77</v>
      </c>
      <c r="AE184" s="37">
        <f t="shared" si="8"/>
        <v>7890869.0764119597</v>
      </c>
      <c r="AF184" s="5">
        <f t="shared" si="9"/>
        <v>867995.59840531554</v>
      </c>
      <c r="AG184" s="15"/>
      <c r="AH184" s="15"/>
      <c r="AI184" s="38">
        <f t="shared" si="7"/>
        <v>8758864.6748172753</v>
      </c>
      <c r="AJ184" s="15" t="s">
        <v>78</v>
      </c>
      <c r="AK184" s="15" t="s">
        <v>78</v>
      </c>
      <c r="AL184" s="15" t="s">
        <v>726</v>
      </c>
      <c r="AM184" s="15" t="s">
        <v>726</v>
      </c>
      <c r="AN184" s="15" t="s">
        <v>5</v>
      </c>
      <c r="AO184" s="72" t="s">
        <v>726</v>
      </c>
      <c r="AP184" s="15" t="s">
        <v>6</v>
      </c>
      <c r="AQ184" s="15" t="s">
        <v>1390</v>
      </c>
      <c r="AR184" s="15"/>
    </row>
    <row r="185" spans="1:44" ht="14.25" customHeight="1" x14ac:dyDescent="0.25">
      <c r="A185" s="6">
        <f t="shared" si="10"/>
        <v>114</v>
      </c>
      <c r="B185" s="21">
        <v>186</v>
      </c>
      <c r="C185" s="22" t="s">
        <v>64</v>
      </c>
      <c r="D185" s="23" t="s">
        <v>65</v>
      </c>
      <c r="E185" s="24" t="s">
        <v>123</v>
      </c>
      <c r="F185" s="24" t="s">
        <v>124</v>
      </c>
      <c r="G185" s="25" t="s">
        <v>80</v>
      </c>
      <c r="H185" s="24" t="s">
        <v>731</v>
      </c>
      <c r="I185" s="27" t="s">
        <v>732</v>
      </c>
      <c r="J185" s="26">
        <v>11446</v>
      </c>
      <c r="K185" s="27"/>
      <c r="L185" s="28">
        <v>38607</v>
      </c>
      <c r="M185" s="28">
        <v>39142</v>
      </c>
      <c r="N185" s="29" t="s">
        <v>348</v>
      </c>
      <c r="O185" s="31" t="s">
        <v>349</v>
      </c>
      <c r="P185" s="35" t="s">
        <v>17</v>
      </c>
      <c r="Q185" s="31" t="s">
        <v>73</v>
      </c>
      <c r="R185" s="32" t="s">
        <v>733</v>
      </c>
      <c r="S185" s="33" t="s">
        <v>128</v>
      </c>
      <c r="T185" s="34">
        <v>39142</v>
      </c>
      <c r="U185" s="15" t="b">
        <v>1</v>
      </c>
      <c r="V185" s="15" t="s">
        <v>123</v>
      </c>
      <c r="W185" s="15" t="b">
        <v>1</v>
      </c>
      <c r="X185" s="15" t="s">
        <v>124</v>
      </c>
      <c r="Y185" s="15" t="b">
        <v>1</v>
      </c>
      <c r="Z185" s="15" t="s">
        <v>732</v>
      </c>
      <c r="AA185" s="36" t="s">
        <v>190</v>
      </c>
      <c r="AB185" s="15" t="s">
        <v>123</v>
      </c>
      <c r="AC185" s="15"/>
      <c r="AD185" s="15" t="s">
        <v>77</v>
      </c>
      <c r="AE185" s="37">
        <f t="shared" si="8"/>
        <v>7890869.0764119597</v>
      </c>
      <c r="AF185" s="5">
        <f t="shared" si="9"/>
        <v>867995.59840531554</v>
      </c>
      <c r="AG185" s="15"/>
      <c r="AH185" s="15"/>
      <c r="AI185" s="38">
        <f t="shared" si="7"/>
        <v>8758864.6748172753</v>
      </c>
      <c r="AJ185" s="15" t="s">
        <v>123</v>
      </c>
      <c r="AK185" s="15" t="s">
        <v>123</v>
      </c>
      <c r="AL185" s="15" t="s">
        <v>124</v>
      </c>
      <c r="AM185" s="15" t="s">
        <v>124</v>
      </c>
      <c r="AN185" s="15" t="s">
        <v>130</v>
      </c>
      <c r="AO185" s="72" t="s">
        <v>124</v>
      </c>
      <c r="AP185" s="15" t="s">
        <v>8</v>
      </c>
      <c r="AQ185" s="15" t="s">
        <v>1431</v>
      </c>
      <c r="AR185" s="15"/>
    </row>
    <row r="186" spans="1:44" ht="14.25" customHeight="1" x14ac:dyDescent="0.25">
      <c r="A186" s="6">
        <f t="shared" si="10"/>
        <v>115</v>
      </c>
      <c r="B186" s="21">
        <v>187</v>
      </c>
      <c r="C186" s="22" t="s">
        <v>64</v>
      </c>
      <c r="D186" s="23" t="s">
        <v>65</v>
      </c>
      <c r="E186" s="24" t="s">
        <v>78</v>
      </c>
      <c r="F186" s="24" t="s">
        <v>94</v>
      </c>
      <c r="G186" s="25" t="s">
        <v>80</v>
      </c>
      <c r="H186" s="24" t="s">
        <v>113</v>
      </c>
      <c r="I186" s="27" t="s">
        <v>734</v>
      </c>
      <c r="J186" s="26">
        <v>11447</v>
      </c>
      <c r="K186" s="27"/>
      <c r="L186" s="28">
        <v>38607</v>
      </c>
      <c r="M186" s="28">
        <v>38961</v>
      </c>
      <c r="N186" s="29" t="s">
        <v>348</v>
      </c>
      <c r="O186" s="31" t="s">
        <v>349</v>
      </c>
      <c r="P186" s="35" t="s">
        <v>17</v>
      </c>
      <c r="Q186" s="31" t="s">
        <v>73</v>
      </c>
      <c r="R186" s="32" t="s">
        <v>735</v>
      </c>
      <c r="S186" s="33" t="s">
        <v>146</v>
      </c>
      <c r="T186" s="34">
        <v>38961</v>
      </c>
      <c r="U186" s="15" t="b">
        <v>1</v>
      </c>
      <c r="V186" s="15" t="s">
        <v>78</v>
      </c>
      <c r="W186" s="15" t="b">
        <v>1</v>
      </c>
      <c r="X186" s="15" t="s">
        <v>94</v>
      </c>
      <c r="Y186" s="15" t="b">
        <v>1</v>
      </c>
      <c r="Z186" s="15" t="s">
        <v>734</v>
      </c>
      <c r="AA186" s="36" t="s">
        <v>147</v>
      </c>
      <c r="AB186" s="15" t="s">
        <v>78</v>
      </c>
      <c r="AC186" s="15"/>
      <c r="AD186" s="15" t="s">
        <v>77</v>
      </c>
      <c r="AE186" s="37">
        <f t="shared" si="8"/>
        <v>7890869.0764119597</v>
      </c>
      <c r="AF186" s="5">
        <f t="shared" si="9"/>
        <v>867995.59840531554</v>
      </c>
      <c r="AG186" s="15"/>
      <c r="AH186" s="15"/>
      <c r="AI186" s="38">
        <f t="shared" si="7"/>
        <v>8758864.6748172753</v>
      </c>
      <c r="AJ186" s="15" t="s">
        <v>78</v>
      </c>
      <c r="AK186" s="15" t="s">
        <v>78</v>
      </c>
      <c r="AL186" s="15" t="s">
        <v>94</v>
      </c>
      <c r="AM186" s="15" t="s">
        <v>94</v>
      </c>
      <c r="AN186" s="15" t="s">
        <v>5</v>
      </c>
      <c r="AO186" s="72" t="s">
        <v>94</v>
      </c>
      <c r="AP186" s="15" t="s">
        <v>7</v>
      </c>
      <c r="AQ186" s="15" t="s">
        <v>1391</v>
      </c>
      <c r="AR186" s="15"/>
    </row>
    <row r="187" spans="1:44" ht="14.25" customHeight="1" x14ac:dyDescent="0.25">
      <c r="A187" s="6">
        <f t="shared" si="10"/>
        <v>116</v>
      </c>
      <c r="B187" s="21">
        <v>188</v>
      </c>
      <c r="C187" s="22" t="s">
        <v>64</v>
      </c>
      <c r="D187" s="23" t="s">
        <v>65</v>
      </c>
      <c r="E187" s="24" t="s">
        <v>428</v>
      </c>
      <c r="F187" s="24" t="s">
        <v>67</v>
      </c>
      <c r="G187" s="25" t="s">
        <v>68</v>
      </c>
      <c r="H187" s="24" t="s">
        <v>736</v>
      </c>
      <c r="I187" s="27" t="s">
        <v>737</v>
      </c>
      <c r="J187" s="26">
        <v>11515</v>
      </c>
      <c r="K187" s="27"/>
      <c r="L187" s="28">
        <v>38596</v>
      </c>
      <c r="M187" s="28">
        <v>38961</v>
      </c>
      <c r="N187" s="29" t="s">
        <v>348</v>
      </c>
      <c r="O187" s="31" t="s">
        <v>349</v>
      </c>
      <c r="P187" s="35" t="s">
        <v>17</v>
      </c>
      <c r="Q187" s="31" t="s">
        <v>134</v>
      </c>
      <c r="R187" s="32" t="s">
        <v>738</v>
      </c>
      <c r="S187" s="33" t="s">
        <v>75</v>
      </c>
      <c r="T187" s="34">
        <v>38961</v>
      </c>
      <c r="U187" s="15" t="b">
        <v>1</v>
      </c>
      <c r="V187" s="15" t="s">
        <v>428</v>
      </c>
      <c r="W187" s="15" t="b">
        <v>1</v>
      </c>
      <c r="X187" s="15" t="s">
        <v>67</v>
      </c>
      <c r="Y187" s="15" t="b">
        <v>1</v>
      </c>
      <c r="Z187" s="15" t="s">
        <v>737</v>
      </c>
      <c r="AA187" s="36" t="s">
        <v>739</v>
      </c>
      <c r="AB187" s="15" t="s">
        <v>428</v>
      </c>
      <c r="AC187" s="15"/>
      <c r="AD187" s="15" t="str">
        <f>VLOOKUP(J187,[1]All!$I$78:$J$376,2,FALSE)</f>
        <v>Oke</v>
      </c>
      <c r="AE187" s="37">
        <f t="shared" si="8"/>
        <v>7890869.0764119597</v>
      </c>
      <c r="AF187" s="5">
        <f t="shared" si="9"/>
        <v>867995.59840531554</v>
      </c>
      <c r="AG187" s="15"/>
      <c r="AH187" s="15"/>
      <c r="AI187" s="38">
        <f t="shared" si="7"/>
        <v>8758864.6748172753</v>
      </c>
      <c r="AJ187" s="15" t="s">
        <v>428</v>
      </c>
      <c r="AK187" s="15" t="s">
        <v>428</v>
      </c>
      <c r="AL187" s="15" t="s">
        <v>67</v>
      </c>
      <c r="AM187" s="15" t="s">
        <v>67</v>
      </c>
      <c r="AN187" s="15" t="s">
        <v>22</v>
      </c>
      <c r="AO187" s="72" t="s">
        <v>67</v>
      </c>
      <c r="AP187" s="15" t="s">
        <v>22</v>
      </c>
      <c r="AQ187" s="15" t="s">
        <v>1432</v>
      </c>
      <c r="AR187" s="15" t="s">
        <v>1493</v>
      </c>
    </row>
    <row r="188" spans="1:44" ht="14.25" customHeight="1" x14ac:dyDescent="0.25">
      <c r="A188" s="6">
        <f t="shared" si="10"/>
        <v>117</v>
      </c>
      <c r="B188" s="21">
        <v>189</v>
      </c>
      <c r="C188" s="22" t="s">
        <v>64</v>
      </c>
      <c r="D188" s="23" t="s">
        <v>65</v>
      </c>
      <c r="E188" s="24" t="s">
        <v>331</v>
      </c>
      <c r="F188" s="24" t="s">
        <v>740</v>
      </c>
      <c r="G188" s="25" t="s">
        <v>80</v>
      </c>
      <c r="H188" s="24" t="s">
        <v>113</v>
      </c>
      <c r="I188" s="27" t="s">
        <v>741</v>
      </c>
      <c r="J188" s="26">
        <v>11516</v>
      </c>
      <c r="K188" s="27"/>
      <c r="L188" s="28">
        <v>38596</v>
      </c>
      <c r="M188" s="28">
        <v>38961</v>
      </c>
      <c r="N188" s="29" t="s">
        <v>348</v>
      </c>
      <c r="O188" s="31" t="s">
        <v>349</v>
      </c>
      <c r="P188" s="35" t="s">
        <v>17</v>
      </c>
      <c r="Q188" s="31" t="s">
        <v>73</v>
      </c>
      <c r="R188" s="32" t="s">
        <v>742</v>
      </c>
      <c r="S188" s="33" t="s">
        <v>335</v>
      </c>
      <c r="T188" s="34">
        <v>38961</v>
      </c>
      <c r="U188" s="15" t="b">
        <v>1</v>
      </c>
      <c r="V188" s="15" t="s">
        <v>331</v>
      </c>
      <c r="W188" s="15" t="b">
        <v>1</v>
      </c>
      <c r="X188" s="15" t="s">
        <v>740</v>
      </c>
      <c r="Y188" s="15" t="b">
        <v>1</v>
      </c>
      <c r="Z188" s="15" t="s">
        <v>741</v>
      </c>
      <c r="AA188" s="36" t="s">
        <v>743</v>
      </c>
      <c r="AB188" s="15" t="s">
        <v>331</v>
      </c>
      <c r="AC188" s="15"/>
      <c r="AD188" s="15" t="s">
        <v>77</v>
      </c>
      <c r="AE188" s="37">
        <f t="shared" si="8"/>
        <v>7890869.0764119597</v>
      </c>
      <c r="AF188" s="5">
        <f t="shared" si="9"/>
        <v>867995.59840531554</v>
      </c>
      <c r="AG188" s="15"/>
      <c r="AH188" s="15"/>
      <c r="AI188" s="38">
        <f t="shared" si="7"/>
        <v>8758864.6748172753</v>
      </c>
      <c r="AJ188" s="15" t="s">
        <v>331</v>
      </c>
      <c r="AK188" s="15" t="s">
        <v>331</v>
      </c>
      <c r="AL188" s="15" t="s">
        <v>740</v>
      </c>
      <c r="AM188" s="15" t="s">
        <v>740</v>
      </c>
      <c r="AN188" s="15" t="s">
        <v>12</v>
      </c>
      <c r="AO188" s="72" t="s">
        <v>740</v>
      </c>
      <c r="AP188" s="15" t="s">
        <v>12</v>
      </c>
      <c r="AQ188" s="15" t="s">
        <v>1428</v>
      </c>
      <c r="AR188" s="15"/>
    </row>
    <row r="189" spans="1:44" ht="14.25" customHeight="1" x14ac:dyDescent="0.25">
      <c r="A189" s="6">
        <f t="shared" si="10"/>
        <v>118</v>
      </c>
      <c r="B189" s="21">
        <v>190</v>
      </c>
      <c r="C189" s="22" t="s">
        <v>64</v>
      </c>
      <c r="D189" s="23" t="s">
        <v>65</v>
      </c>
      <c r="E189" s="24" t="s">
        <v>331</v>
      </c>
      <c r="F189" s="24" t="s">
        <v>740</v>
      </c>
      <c r="G189" s="25" t="s">
        <v>80</v>
      </c>
      <c r="H189" s="24" t="s">
        <v>113</v>
      </c>
      <c r="I189" s="27" t="s">
        <v>744</v>
      </c>
      <c r="J189" s="26">
        <v>11525</v>
      </c>
      <c r="K189" s="27"/>
      <c r="L189" s="28">
        <v>38596</v>
      </c>
      <c r="M189" s="28">
        <v>38961</v>
      </c>
      <c r="N189" s="29" t="s">
        <v>348</v>
      </c>
      <c r="O189" s="31" t="s">
        <v>349</v>
      </c>
      <c r="P189" s="35" t="s">
        <v>17</v>
      </c>
      <c r="Q189" s="31" t="s">
        <v>73</v>
      </c>
      <c r="R189" s="32" t="s">
        <v>745</v>
      </c>
      <c r="S189" s="33" t="s">
        <v>335</v>
      </c>
      <c r="T189" s="34">
        <v>38961</v>
      </c>
      <c r="U189" s="15" t="b">
        <v>1</v>
      </c>
      <c r="V189" s="15" t="s">
        <v>331</v>
      </c>
      <c r="W189" s="15" t="b">
        <v>1</v>
      </c>
      <c r="X189" s="15" t="s">
        <v>740</v>
      </c>
      <c r="Y189" s="15" t="b">
        <v>1</v>
      </c>
      <c r="Z189" s="15" t="s">
        <v>744</v>
      </c>
      <c r="AA189" s="36" t="s">
        <v>743</v>
      </c>
      <c r="AB189" s="15" t="s">
        <v>331</v>
      </c>
      <c r="AC189" s="15"/>
      <c r="AD189" s="15" t="str">
        <f>VLOOKUP(J189,[1]All!$I$78:$J$376,2,FALSE)</f>
        <v>Oke</v>
      </c>
      <c r="AE189" s="37">
        <f t="shared" si="8"/>
        <v>7890869.0764119597</v>
      </c>
      <c r="AF189" s="5">
        <f t="shared" si="9"/>
        <v>867995.59840531554</v>
      </c>
      <c r="AG189" s="15"/>
      <c r="AH189" s="15"/>
      <c r="AI189" s="38">
        <f t="shared" si="7"/>
        <v>8758864.6748172753</v>
      </c>
      <c r="AJ189" s="15" t="s">
        <v>331</v>
      </c>
      <c r="AK189" s="15" t="s">
        <v>331</v>
      </c>
      <c r="AL189" s="15" t="s">
        <v>740</v>
      </c>
      <c r="AM189" s="15" t="s">
        <v>740</v>
      </c>
      <c r="AN189" s="15" t="s">
        <v>12</v>
      </c>
      <c r="AO189" s="72" t="s">
        <v>740</v>
      </c>
      <c r="AP189" s="15" t="s">
        <v>12</v>
      </c>
      <c r="AQ189" s="15" t="s">
        <v>1372</v>
      </c>
      <c r="AR189" s="15"/>
    </row>
    <row r="190" spans="1:44" ht="14.25" customHeight="1" x14ac:dyDescent="0.25">
      <c r="A190" s="6">
        <f t="shared" si="10"/>
        <v>119</v>
      </c>
      <c r="B190" s="21">
        <v>191</v>
      </c>
      <c r="C190" s="22" t="s">
        <v>64</v>
      </c>
      <c r="D190" s="23" t="s">
        <v>65</v>
      </c>
      <c r="E190" s="24" t="s">
        <v>502</v>
      </c>
      <c r="F190" s="24" t="s">
        <v>67</v>
      </c>
      <c r="G190" s="25" t="s">
        <v>68</v>
      </c>
      <c r="H190" s="24" t="s">
        <v>746</v>
      </c>
      <c r="I190" s="27" t="s">
        <v>747</v>
      </c>
      <c r="J190" s="26">
        <v>11547</v>
      </c>
      <c r="K190" s="27"/>
      <c r="L190" s="28">
        <v>38618</v>
      </c>
      <c r="M190" s="28">
        <v>38991</v>
      </c>
      <c r="N190" s="29" t="s">
        <v>348</v>
      </c>
      <c r="O190" s="31" t="s">
        <v>349</v>
      </c>
      <c r="P190" s="35" t="s">
        <v>17</v>
      </c>
      <c r="Q190" s="31" t="s">
        <v>134</v>
      </c>
      <c r="R190" s="32" t="s">
        <v>748</v>
      </c>
      <c r="S190" s="33" t="s">
        <v>75</v>
      </c>
      <c r="T190" s="34">
        <v>38991</v>
      </c>
      <c r="U190" s="15" t="b">
        <v>1</v>
      </c>
      <c r="V190" s="15" t="s">
        <v>502</v>
      </c>
      <c r="W190" s="15" t="b">
        <v>1</v>
      </c>
      <c r="X190" s="15" t="s">
        <v>67</v>
      </c>
      <c r="Y190" s="15" t="b">
        <v>1</v>
      </c>
      <c r="Z190" s="15" t="s">
        <v>747</v>
      </c>
      <c r="AA190" s="36" t="s">
        <v>506</v>
      </c>
      <c r="AB190" s="15" t="s">
        <v>502</v>
      </c>
      <c r="AC190" s="15"/>
      <c r="AD190" s="15" t="s">
        <v>77</v>
      </c>
      <c r="AE190" s="37">
        <f t="shared" si="8"/>
        <v>7890869.0764119597</v>
      </c>
      <c r="AF190" s="5">
        <f t="shared" si="9"/>
        <v>867995.59840531554</v>
      </c>
      <c r="AG190" s="15"/>
      <c r="AH190" s="15"/>
      <c r="AI190" s="38">
        <f t="shared" si="7"/>
        <v>8758864.6748172753</v>
      </c>
      <c r="AJ190" s="15" t="s">
        <v>502</v>
      </c>
      <c r="AK190" s="15" t="s">
        <v>502</v>
      </c>
      <c r="AL190" s="15" t="s">
        <v>67</v>
      </c>
      <c r="AM190" s="15" t="s">
        <v>67</v>
      </c>
      <c r="AN190" s="15" t="s">
        <v>22</v>
      </c>
      <c r="AO190" s="72" t="s">
        <v>67</v>
      </c>
      <c r="AP190" s="15" t="s">
        <v>22</v>
      </c>
      <c r="AQ190" s="15" t="s">
        <v>1433</v>
      </c>
      <c r="AR190" s="15" t="s">
        <v>1493</v>
      </c>
    </row>
    <row r="191" spans="1:44" ht="14.25" customHeight="1" x14ac:dyDescent="0.25">
      <c r="A191" s="6">
        <f t="shared" si="10"/>
        <v>120</v>
      </c>
      <c r="B191" s="21">
        <v>192</v>
      </c>
      <c r="C191" s="22" t="s">
        <v>64</v>
      </c>
      <c r="D191" s="23" t="s">
        <v>65</v>
      </c>
      <c r="E191" s="24" t="s">
        <v>233</v>
      </c>
      <c r="F191" s="24" t="s">
        <v>392</v>
      </c>
      <c r="G191" s="25" t="s">
        <v>80</v>
      </c>
      <c r="H191" s="24" t="s">
        <v>113</v>
      </c>
      <c r="I191" s="27" t="s">
        <v>749</v>
      </c>
      <c r="J191" s="26">
        <v>11555</v>
      </c>
      <c r="K191" s="27"/>
      <c r="L191" s="28">
        <v>38626</v>
      </c>
      <c r="M191" s="28">
        <v>38991</v>
      </c>
      <c r="N191" s="29" t="s">
        <v>348</v>
      </c>
      <c r="O191" s="31" t="s">
        <v>349</v>
      </c>
      <c r="P191" s="35" t="s">
        <v>17</v>
      </c>
      <c r="Q191" s="31" t="s">
        <v>73</v>
      </c>
      <c r="R191" s="32" t="s">
        <v>750</v>
      </c>
      <c r="S191" s="33" t="s">
        <v>395</v>
      </c>
      <c r="T191" s="34">
        <v>38991</v>
      </c>
      <c r="U191" s="15" t="b">
        <v>1</v>
      </c>
      <c r="V191" s="15" t="s">
        <v>233</v>
      </c>
      <c r="W191" s="15" t="b">
        <v>1</v>
      </c>
      <c r="X191" s="15" t="s">
        <v>392</v>
      </c>
      <c r="Y191" s="15" t="b">
        <v>1</v>
      </c>
      <c r="Z191" s="15" t="s">
        <v>749</v>
      </c>
      <c r="AA191" s="36" t="s">
        <v>396</v>
      </c>
      <c r="AB191" s="15" t="s">
        <v>233</v>
      </c>
      <c r="AC191" s="15"/>
      <c r="AD191" s="15" t="str">
        <f>VLOOKUP(J191,[1]All!$I$78:$J$376,2,FALSE)</f>
        <v>Oke</v>
      </c>
      <c r="AE191" s="37">
        <f t="shared" si="8"/>
        <v>7890869.0764119597</v>
      </c>
      <c r="AF191" s="5">
        <f t="shared" si="9"/>
        <v>867995.59840531554</v>
      </c>
      <c r="AG191" s="15"/>
      <c r="AH191" s="15"/>
      <c r="AI191" s="38">
        <f t="shared" si="7"/>
        <v>8758864.6748172753</v>
      </c>
      <c r="AJ191" s="15" t="s">
        <v>233</v>
      </c>
      <c r="AK191" s="15" t="s">
        <v>233</v>
      </c>
      <c r="AL191" s="15" t="s">
        <v>392</v>
      </c>
      <c r="AM191" s="15" t="s">
        <v>392</v>
      </c>
      <c r="AN191" s="15" t="s">
        <v>233</v>
      </c>
      <c r="AO191" s="72" t="s">
        <v>392</v>
      </c>
      <c r="AP191" s="15" t="s">
        <v>3</v>
      </c>
      <c r="AQ191" s="15" t="s">
        <v>1391</v>
      </c>
      <c r="AR191" s="15"/>
    </row>
    <row r="192" spans="1:44" ht="14.25" customHeight="1" x14ac:dyDescent="0.25">
      <c r="A192" s="6">
        <f t="shared" si="10"/>
        <v>121</v>
      </c>
      <c r="B192" s="21">
        <v>193</v>
      </c>
      <c r="C192" s="22" t="s">
        <v>64</v>
      </c>
      <c r="D192" s="23" t="s">
        <v>65</v>
      </c>
      <c r="E192" s="24" t="s">
        <v>751</v>
      </c>
      <c r="F192" s="24" t="s">
        <v>67</v>
      </c>
      <c r="G192" s="25" t="s">
        <v>68</v>
      </c>
      <c r="H192" s="24" t="s">
        <v>752</v>
      </c>
      <c r="I192" s="27" t="s">
        <v>753</v>
      </c>
      <c r="J192" s="26">
        <v>11561</v>
      </c>
      <c r="K192" s="27"/>
      <c r="L192" s="28">
        <v>38624</v>
      </c>
      <c r="M192" s="28">
        <v>38991</v>
      </c>
      <c r="N192" s="29" t="s">
        <v>348</v>
      </c>
      <c r="O192" s="31" t="s">
        <v>349</v>
      </c>
      <c r="P192" s="35" t="s">
        <v>17</v>
      </c>
      <c r="Q192" s="31" t="s">
        <v>134</v>
      </c>
      <c r="R192" s="32" t="s">
        <v>754</v>
      </c>
      <c r="S192" s="33" t="s">
        <v>75</v>
      </c>
      <c r="T192" s="34">
        <v>38991</v>
      </c>
      <c r="U192" s="15" t="b">
        <v>1</v>
      </c>
      <c r="V192" s="15" t="s">
        <v>751</v>
      </c>
      <c r="W192" s="15" t="b">
        <v>1</v>
      </c>
      <c r="X192" s="15" t="s">
        <v>67</v>
      </c>
      <c r="Y192" s="15" t="b">
        <v>1</v>
      </c>
      <c r="Z192" s="15" t="s">
        <v>753</v>
      </c>
      <c r="AA192" s="36" t="s">
        <v>755</v>
      </c>
      <c r="AB192" s="15" t="s">
        <v>751</v>
      </c>
      <c r="AC192" s="15"/>
      <c r="AD192" s="15" t="s">
        <v>77</v>
      </c>
      <c r="AE192" s="37">
        <f t="shared" si="8"/>
        <v>7890869.0764119597</v>
      </c>
      <c r="AF192" s="5">
        <f t="shared" si="9"/>
        <v>867995.59840531554</v>
      </c>
      <c r="AG192" s="15"/>
      <c r="AH192" s="15"/>
      <c r="AI192" s="38">
        <f t="shared" si="7"/>
        <v>8758864.6748172753</v>
      </c>
      <c r="AJ192" s="15" t="s">
        <v>751</v>
      </c>
      <c r="AK192" s="15" t="s">
        <v>751</v>
      </c>
      <c r="AL192" s="15" t="s">
        <v>67</v>
      </c>
      <c r="AM192" s="15" t="s">
        <v>67</v>
      </c>
      <c r="AN192" s="15" t="s">
        <v>22</v>
      </c>
      <c r="AO192" s="72" t="s">
        <v>67</v>
      </c>
      <c r="AP192" s="15" t="s">
        <v>22</v>
      </c>
      <c r="AQ192" s="15" t="s">
        <v>1434</v>
      </c>
      <c r="AR192" s="15" t="s">
        <v>1493</v>
      </c>
    </row>
    <row r="193" spans="1:44" ht="14.25" customHeight="1" x14ac:dyDescent="0.25">
      <c r="A193" s="6">
        <f t="shared" si="10"/>
        <v>122</v>
      </c>
      <c r="B193" s="21">
        <v>194</v>
      </c>
      <c r="C193" s="22" t="s">
        <v>64</v>
      </c>
      <c r="D193" s="23" t="s">
        <v>65</v>
      </c>
      <c r="E193" s="24" t="s">
        <v>78</v>
      </c>
      <c r="F193" s="24" t="s">
        <v>86</v>
      </c>
      <c r="G193" s="25" t="s">
        <v>80</v>
      </c>
      <c r="H193" s="24" t="s">
        <v>756</v>
      </c>
      <c r="I193" s="27" t="s">
        <v>757</v>
      </c>
      <c r="J193" s="26">
        <v>11563</v>
      </c>
      <c r="K193" s="27"/>
      <c r="L193" s="28">
        <v>38624</v>
      </c>
      <c r="M193" s="28">
        <v>38991</v>
      </c>
      <c r="N193" s="29" t="s">
        <v>348</v>
      </c>
      <c r="O193" s="31" t="s">
        <v>349</v>
      </c>
      <c r="P193" s="35" t="s">
        <v>17</v>
      </c>
      <c r="Q193" s="31" t="s">
        <v>134</v>
      </c>
      <c r="R193" s="32" t="s">
        <v>758</v>
      </c>
      <c r="S193" s="33" t="s">
        <v>90</v>
      </c>
      <c r="T193" s="34">
        <v>38991</v>
      </c>
      <c r="U193" s="15" t="b">
        <v>1</v>
      </c>
      <c r="V193" s="15" t="s">
        <v>78</v>
      </c>
      <c r="W193" s="15" t="b">
        <v>1</v>
      </c>
      <c r="X193" s="15" t="s">
        <v>86</v>
      </c>
      <c r="Y193" s="15" t="b">
        <v>1</v>
      </c>
      <c r="Z193" s="15" t="s">
        <v>757</v>
      </c>
      <c r="AA193" s="36" t="s">
        <v>759</v>
      </c>
      <c r="AB193" s="15" t="s">
        <v>78</v>
      </c>
      <c r="AC193" s="15"/>
      <c r="AD193" s="15" t="str">
        <f>VLOOKUP(J193,[1]All!$I$78:$J$376,2,FALSE)</f>
        <v>Oke</v>
      </c>
      <c r="AE193" s="37">
        <f t="shared" si="8"/>
        <v>7890869.0764119597</v>
      </c>
      <c r="AF193" s="5">
        <f t="shared" si="9"/>
        <v>867995.59840531554</v>
      </c>
      <c r="AG193" s="15"/>
      <c r="AH193" s="15"/>
      <c r="AI193" s="38">
        <f t="shared" si="7"/>
        <v>8758864.6748172753</v>
      </c>
      <c r="AJ193" s="15" t="s">
        <v>78</v>
      </c>
      <c r="AK193" s="15" t="s">
        <v>78</v>
      </c>
      <c r="AL193" s="15" t="s">
        <v>86</v>
      </c>
      <c r="AM193" s="15" t="s">
        <v>86</v>
      </c>
      <c r="AN193" s="15" t="s">
        <v>5</v>
      </c>
      <c r="AO193" s="72" t="s">
        <v>86</v>
      </c>
      <c r="AP193" s="15" t="s">
        <v>7</v>
      </c>
      <c r="AQ193" s="15" t="s">
        <v>1435</v>
      </c>
      <c r="AR193" s="15"/>
    </row>
    <row r="194" spans="1:44" ht="14.25" customHeight="1" x14ac:dyDescent="0.25">
      <c r="A194" s="6">
        <f t="shared" si="10"/>
        <v>123</v>
      </c>
      <c r="B194" s="21">
        <v>195</v>
      </c>
      <c r="C194" s="22" t="s">
        <v>64</v>
      </c>
      <c r="D194" s="23" t="s">
        <v>65</v>
      </c>
      <c r="E194" s="24" t="s">
        <v>502</v>
      </c>
      <c r="F194" s="24" t="s">
        <v>67</v>
      </c>
      <c r="G194" s="25" t="s">
        <v>68</v>
      </c>
      <c r="H194" s="24" t="s">
        <v>760</v>
      </c>
      <c r="I194" s="27" t="s">
        <v>761</v>
      </c>
      <c r="J194" s="26">
        <v>11564</v>
      </c>
      <c r="K194" s="27"/>
      <c r="L194" s="28">
        <v>38624</v>
      </c>
      <c r="M194" s="28">
        <v>38991</v>
      </c>
      <c r="N194" s="29" t="s">
        <v>348</v>
      </c>
      <c r="O194" s="31" t="s">
        <v>349</v>
      </c>
      <c r="P194" s="35" t="s">
        <v>17</v>
      </c>
      <c r="Q194" s="31" t="s">
        <v>73</v>
      </c>
      <c r="R194" s="32" t="s">
        <v>762</v>
      </c>
      <c r="S194" s="33" t="s">
        <v>75</v>
      </c>
      <c r="T194" s="34">
        <v>38991</v>
      </c>
      <c r="U194" s="15" t="b">
        <v>1</v>
      </c>
      <c r="V194" s="15" t="s">
        <v>502</v>
      </c>
      <c r="W194" s="15" t="b">
        <v>1</v>
      </c>
      <c r="X194" s="15" t="s">
        <v>67</v>
      </c>
      <c r="Y194" s="15" t="b">
        <v>1</v>
      </c>
      <c r="Z194" s="15" t="s">
        <v>761</v>
      </c>
      <c r="AA194" s="36" t="s">
        <v>506</v>
      </c>
      <c r="AB194" s="15" t="s">
        <v>502</v>
      </c>
      <c r="AC194" s="15"/>
      <c r="AD194" s="15" t="s">
        <v>77</v>
      </c>
      <c r="AE194" s="37">
        <f t="shared" si="8"/>
        <v>7890869.0764119597</v>
      </c>
      <c r="AF194" s="5">
        <f t="shared" si="9"/>
        <v>867995.59840531554</v>
      </c>
      <c r="AG194" s="15"/>
      <c r="AH194" s="15"/>
      <c r="AI194" s="38">
        <f t="shared" si="7"/>
        <v>8758864.6748172753</v>
      </c>
      <c r="AJ194" s="15" t="s">
        <v>502</v>
      </c>
      <c r="AK194" s="15" t="s">
        <v>502</v>
      </c>
      <c r="AL194" s="15" t="s">
        <v>67</v>
      </c>
      <c r="AM194" s="15" t="s">
        <v>67</v>
      </c>
      <c r="AN194" s="15" t="s">
        <v>22</v>
      </c>
      <c r="AO194" s="72" t="s">
        <v>67</v>
      </c>
      <c r="AP194" s="15" t="s">
        <v>22</v>
      </c>
      <c r="AQ194" s="15" t="s">
        <v>1436</v>
      </c>
      <c r="AR194" s="15" t="s">
        <v>1493</v>
      </c>
    </row>
    <row r="195" spans="1:44" ht="14.25" customHeight="1" x14ac:dyDescent="0.25">
      <c r="A195" s="6">
        <f t="shared" si="10"/>
        <v>124</v>
      </c>
      <c r="B195" s="21">
        <v>196</v>
      </c>
      <c r="C195" s="22" t="s">
        <v>64</v>
      </c>
      <c r="D195" s="23" t="s">
        <v>65</v>
      </c>
      <c r="E195" s="24" t="s">
        <v>220</v>
      </c>
      <c r="F195" s="24" t="s">
        <v>763</v>
      </c>
      <c r="G195" s="25" t="s">
        <v>80</v>
      </c>
      <c r="H195" s="24" t="s">
        <v>764</v>
      </c>
      <c r="I195" s="27" t="s">
        <v>765</v>
      </c>
      <c r="J195" s="26">
        <v>11566</v>
      </c>
      <c r="K195" s="27"/>
      <c r="L195" s="28">
        <v>38624</v>
      </c>
      <c r="M195" s="28">
        <v>38991</v>
      </c>
      <c r="N195" s="29" t="s">
        <v>348</v>
      </c>
      <c r="O195" s="31" t="s">
        <v>349</v>
      </c>
      <c r="P195" s="35" t="s">
        <v>17</v>
      </c>
      <c r="Q195" s="31" t="s">
        <v>73</v>
      </c>
      <c r="R195" s="32" t="s">
        <v>766</v>
      </c>
      <c r="S195" s="33" t="s">
        <v>224</v>
      </c>
      <c r="T195" s="34">
        <v>38991</v>
      </c>
      <c r="U195" s="15" t="b">
        <v>1</v>
      </c>
      <c r="V195" s="15" t="s">
        <v>220</v>
      </c>
      <c r="W195" s="15" t="b">
        <v>1</v>
      </c>
      <c r="X195" s="15" t="s">
        <v>763</v>
      </c>
      <c r="Y195" s="15" t="b">
        <v>1</v>
      </c>
      <c r="Z195" s="15" t="s">
        <v>765</v>
      </c>
      <c r="AA195" s="36" t="s">
        <v>767</v>
      </c>
      <c r="AB195" s="15" t="s">
        <v>220</v>
      </c>
      <c r="AC195" s="15"/>
      <c r="AD195" s="15" t="str">
        <f>VLOOKUP(J195,[1]All!$I$78:$J$376,2,FALSE)</f>
        <v>Oke</v>
      </c>
      <c r="AE195" s="37">
        <f t="shared" si="8"/>
        <v>7890869.0764119597</v>
      </c>
      <c r="AF195" s="5">
        <f t="shared" si="9"/>
        <v>867995.59840531554</v>
      </c>
      <c r="AG195" s="15"/>
      <c r="AH195" s="15"/>
      <c r="AI195" s="38">
        <f t="shared" si="7"/>
        <v>8758864.6748172753</v>
      </c>
      <c r="AJ195" s="15" t="s">
        <v>220</v>
      </c>
      <c r="AK195" s="15" t="s">
        <v>220</v>
      </c>
      <c r="AL195" s="15" t="s">
        <v>763</v>
      </c>
      <c r="AM195" s="15" t="s">
        <v>763</v>
      </c>
      <c r="AN195" s="15" t="s">
        <v>21</v>
      </c>
      <c r="AO195" s="72" t="s">
        <v>763</v>
      </c>
      <c r="AP195" s="15" t="s">
        <v>4</v>
      </c>
      <c r="AQ195" s="15" t="s">
        <v>1385</v>
      </c>
      <c r="AR195" s="15"/>
    </row>
    <row r="196" spans="1:44" ht="14.25" customHeight="1" x14ac:dyDescent="0.25">
      <c r="A196" s="6">
        <f t="shared" si="10"/>
        <v>125</v>
      </c>
      <c r="B196" s="21">
        <v>197</v>
      </c>
      <c r="C196" s="22" t="s">
        <v>64</v>
      </c>
      <c r="D196" s="23" t="s">
        <v>65</v>
      </c>
      <c r="E196" s="24" t="s">
        <v>331</v>
      </c>
      <c r="F196" s="24" t="s">
        <v>768</v>
      </c>
      <c r="G196" s="25" t="s">
        <v>80</v>
      </c>
      <c r="H196" s="24" t="s">
        <v>167</v>
      </c>
      <c r="I196" s="27" t="s">
        <v>769</v>
      </c>
      <c r="J196" s="26">
        <v>11573</v>
      </c>
      <c r="K196" s="27"/>
      <c r="L196" s="28">
        <v>38624</v>
      </c>
      <c r="M196" s="28">
        <v>38991</v>
      </c>
      <c r="N196" s="29" t="s">
        <v>348</v>
      </c>
      <c r="O196" s="31" t="s">
        <v>349</v>
      </c>
      <c r="P196" s="35" t="s">
        <v>17</v>
      </c>
      <c r="Q196" s="31" t="s">
        <v>73</v>
      </c>
      <c r="R196" s="32" t="s">
        <v>770</v>
      </c>
      <c r="S196" s="33" t="s">
        <v>374</v>
      </c>
      <c r="T196" s="34">
        <v>38991</v>
      </c>
      <c r="U196" s="15" t="b">
        <v>1</v>
      </c>
      <c r="V196" s="15" t="s">
        <v>331</v>
      </c>
      <c r="W196" s="15" t="b">
        <v>1</v>
      </c>
      <c r="X196" s="15" t="s">
        <v>768</v>
      </c>
      <c r="Y196" s="15" t="b">
        <v>1</v>
      </c>
      <c r="Z196" s="15" t="s">
        <v>769</v>
      </c>
      <c r="AA196" s="36" t="s">
        <v>771</v>
      </c>
      <c r="AB196" s="15" t="s">
        <v>331</v>
      </c>
      <c r="AC196" s="15"/>
      <c r="AD196" s="15" t="s">
        <v>77</v>
      </c>
      <c r="AE196" s="37">
        <f t="shared" si="8"/>
        <v>7890869.0764119597</v>
      </c>
      <c r="AF196" s="5">
        <f t="shared" si="9"/>
        <v>867995.59840531554</v>
      </c>
      <c r="AG196" s="15"/>
      <c r="AH196" s="15"/>
      <c r="AI196" s="38">
        <f t="shared" si="7"/>
        <v>8758864.6748172753</v>
      </c>
      <c r="AJ196" s="15" t="s">
        <v>331</v>
      </c>
      <c r="AK196" s="15" t="s">
        <v>331</v>
      </c>
      <c r="AL196" s="15" t="s">
        <v>768</v>
      </c>
      <c r="AM196" s="15" t="s">
        <v>768</v>
      </c>
      <c r="AN196" s="15" t="s">
        <v>13</v>
      </c>
      <c r="AO196" s="72" t="s">
        <v>768</v>
      </c>
      <c r="AP196" s="15" t="s">
        <v>13</v>
      </c>
      <c r="AQ196" s="15" t="s">
        <v>167</v>
      </c>
      <c r="AR196" s="15"/>
    </row>
    <row r="197" spans="1:44" ht="14.25" customHeight="1" x14ac:dyDescent="0.25">
      <c r="A197" s="6">
        <f t="shared" si="10"/>
        <v>126</v>
      </c>
      <c r="B197" s="21">
        <v>198</v>
      </c>
      <c r="C197" s="22" t="s">
        <v>64</v>
      </c>
      <c r="D197" s="23" t="s">
        <v>65</v>
      </c>
      <c r="E197" s="24" t="s">
        <v>331</v>
      </c>
      <c r="F197" s="24" t="s">
        <v>740</v>
      </c>
      <c r="G197" s="25" t="s">
        <v>80</v>
      </c>
      <c r="H197" s="24" t="s">
        <v>113</v>
      </c>
      <c r="I197" s="27" t="s">
        <v>772</v>
      </c>
      <c r="J197" s="26">
        <v>11613</v>
      </c>
      <c r="K197" s="27"/>
      <c r="L197" s="28">
        <v>38626</v>
      </c>
      <c r="M197" s="28">
        <v>38961</v>
      </c>
      <c r="N197" s="29" t="s">
        <v>348</v>
      </c>
      <c r="O197" s="31" t="s">
        <v>349</v>
      </c>
      <c r="P197" s="35" t="s">
        <v>17</v>
      </c>
      <c r="Q197" s="31" t="s">
        <v>73</v>
      </c>
      <c r="R197" s="32" t="s">
        <v>773</v>
      </c>
      <c r="S197" s="33" t="s">
        <v>335</v>
      </c>
      <c r="T197" s="34">
        <v>38961</v>
      </c>
      <c r="U197" s="15" t="b">
        <v>1</v>
      </c>
      <c r="V197" s="15" t="s">
        <v>331</v>
      </c>
      <c r="W197" s="15" t="b">
        <v>1</v>
      </c>
      <c r="X197" s="15" t="s">
        <v>740</v>
      </c>
      <c r="Y197" s="15" t="b">
        <v>1</v>
      </c>
      <c r="Z197" s="15" t="s">
        <v>772</v>
      </c>
      <c r="AA197" s="36" t="s">
        <v>743</v>
      </c>
      <c r="AB197" s="15" t="s">
        <v>331</v>
      </c>
      <c r="AC197" s="15"/>
      <c r="AD197" s="15" t="str">
        <f>VLOOKUP(J197,[1]All!$I$78:$J$376,2,FALSE)</f>
        <v>Oke</v>
      </c>
      <c r="AE197" s="37">
        <f t="shared" si="8"/>
        <v>7890869.0764119597</v>
      </c>
      <c r="AF197" s="5">
        <f t="shared" si="9"/>
        <v>867995.59840531554</v>
      </c>
      <c r="AG197" s="15"/>
      <c r="AH197" s="15"/>
      <c r="AI197" s="38">
        <f t="shared" si="7"/>
        <v>8758864.6748172753</v>
      </c>
      <c r="AJ197" s="15" t="s">
        <v>331</v>
      </c>
      <c r="AK197" s="15" t="s">
        <v>331</v>
      </c>
      <c r="AL197" s="15" t="s">
        <v>740</v>
      </c>
      <c r="AM197" s="15" t="s">
        <v>740</v>
      </c>
      <c r="AN197" s="15" t="s">
        <v>12</v>
      </c>
      <c r="AO197" s="72" t="s">
        <v>740</v>
      </c>
      <c r="AP197" s="15" t="s">
        <v>12</v>
      </c>
      <c r="AQ197" s="15" t="s">
        <v>1391</v>
      </c>
      <c r="AR197" s="15"/>
    </row>
    <row r="198" spans="1:44" ht="14.25" customHeight="1" x14ac:dyDescent="0.25">
      <c r="A198" s="6">
        <f t="shared" si="10"/>
        <v>127</v>
      </c>
      <c r="B198" s="21">
        <v>199</v>
      </c>
      <c r="C198" s="22" t="s">
        <v>64</v>
      </c>
      <c r="D198" s="23" t="s">
        <v>65</v>
      </c>
      <c r="E198" s="24" t="s">
        <v>470</v>
      </c>
      <c r="F198" s="24" t="s">
        <v>67</v>
      </c>
      <c r="G198" s="25" t="s">
        <v>68</v>
      </c>
      <c r="H198" s="24" t="s">
        <v>774</v>
      </c>
      <c r="I198" s="27" t="s">
        <v>775</v>
      </c>
      <c r="J198" s="26">
        <v>11669</v>
      </c>
      <c r="K198" s="27"/>
      <c r="L198" s="28">
        <v>38663</v>
      </c>
      <c r="M198" s="28">
        <v>39022</v>
      </c>
      <c r="N198" s="29" t="s">
        <v>348</v>
      </c>
      <c r="O198" s="31" t="s">
        <v>349</v>
      </c>
      <c r="P198" s="35" t="s">
        <v>17</v>
      </c>
      <c r="Q198" s="31" t="s">
        <v>134</v>
      </c>
      <c r="R198" s="32" t="s">
        <v>776</v>
      </c>
      <c r="S198" s="33" t="s">
        <v>75</v>
      </c>
      <c r="T198" s="34">
        <v>39022</v>
      </c>
      <c r="U198" s="15" t="b">
        <v>1</v>
      </c>
      <c r="V198" s="15" t="s">
        <v>470</v>
      </c>
      <c r="W198" s="15" t="b">
        <v>1</v>
      </c>
      <c r="X198" s="15" t="s">
        <v>67</v>
      </c>
      <c r="Y198" s="15" t="b">
        <v>1</v>
      </c>
      <c r="Z198" s="15" t="s">
        <v>775</v>
      </c>
      <c r="AA198" s="36" t="s">
        <v>474</v>
      </c>
      <c r="AB198" s="15" t="s">
        <v>470</v>
      </c>
      <c r="AC198" s="15"/>
      <c r="AD198" s="15" t="s">
        <v>77</v>
      </c>
      <c r="AE198" s="37">
        <f t="shared" si="8"/>
        <v>7890869.0764119597</v>
      </c>
      <c r="AF198" s="5">
        <f t="shared" si="9"/>
        <v>867995.59840531554</v>
      </c>
      <c r="AG198" s="15"/>
      <c r="AH198" s="15"/>
      <c r="AI198" s="38">
        <f t="shared" si="7"/>
        <v>8758864.6748172753</v>
      </c>
      <c r="AJ198" s="15" t="s">
        <v>470</v>
      </c>
      <c r="AK198" s="15" t="s">
        <v>470</v>
      </c>
      <c r="AL198" s="15" t="s">
        <v>67</v>
      </c>
      <c r="AM198" s="15" t="s">
        <v>67</v>
      </c>
      <c r="AN198" s="15" t="s">
        <v>22</v>
      </c>
      <c r="AO198" s="72" t="s">
        <v>67</v>
      </c>
      <c r="AP198" s="15" t="s">
        <v>22</v>
      </c>
      <c r="AQ198" s="15" t="s">
        <v>1437</v>
      </c>
      <c r="AR198" s="15" t="s">
        <v>1493</v>
      </c>
    </row>
    <row r="199" spans="1:44" ht="14.25" customHeight="1" x14ac:dyDescent="0.25">
      <c r="A199" s="6">
        <f t="shared" si="10"/>
        <v>128</v>
      </c>
      <c r="B199" s="21">
        <v>200</v>
      </c>
      <c r="C199" s="22" t="s">
        <v>64</v>
      </c>
      <c r="D199" s="23" t="s">
        <v>65</v>
      </c>
      <c r="E199" s="24" t="s">
        <v>1</v>
      </c>
      <c r="F199" s="24" t="s">
        <v>118</v>
      </c>
      <c r="G199" s="25" t="s">
        <v>80</v>
      </c>
      <c r="H199" s="54" t="s">
        <v>777</v>
      </c>
      <c r="I199" s="27" t="s">
        <v>778</v>
      </c>
      <c r="J199" s="26">
        <v>11670</v>
      </c>
      <c r="K199" s="59"/>
      <c r="L199" s="28">
        <v>38666</v>
      </c>
      <c r="M199" s="28">
        <v>38847</v>
      </c>
      <c r="N199" s="55" t="s">
        <v>348</v>
      </c>
      <c r="O199" s="31" t="s">
        <v>349</v>
      </c>
      <c r="P199" s="62" t="s">
        <v>17</v>
      </c>
      <c r="Q199" s="31" t="s">
        <v>134</v>
      </c>
      <c r="R199" s="32" t="s">
        <v>779</v>
      </c>
      <c r="S199" s="61" t="s">
        <v>121</v>
      </c>
      <c r="T199" s="34">
        <v>38847</v>
      </c>
      <c r="U199" s="15" t="b">
        <v>1</v>
      </c>
      <c r="V199" s="15" t="s">
        <v>1</v>
      </c>
      <c r="W199" s="15" t="b">
        <v>1</v>
      </c>
      <c r="X199" s="15" t="s">
        <v>118</v>
      </c>
      <c r="Y199" s="15" t="b">
        <v>1</v>
      </c>
      <c r="Z199" s="15" t="s">
        <v>778</v>
      </c>
      <c r="AA199" s="36" t="s">
        <v>780</v>
      </c>
      <c r="AB199" s="15" t="s">
        <v>1</v>
      </c>
      <c r="AC199" s="15"/>
      <c r="AD199" s="15" t="str">
        <f>VLOOKUP(J199,[1]All!$I$78:$J$376,2,FALSE)</f>
        <v>Oke</v>
      </c>
      <c r="AE199" s="37">
        <f t="shared" si="8"/>
        <v>7890869.0764119597</v>
      </c>
      <c r="AF199" s="5">
        <f t="shared" si="9"/>
        <v>867995.59840531554</v>
      </c>
      <c r="AG199" s="15"/>
      <c r="AH199" s="15"/>
      <c r="AI199" s="38">
        <f t="shared" si="7"/>
        <v>8758864.6748172753</v>
      </c>
      <c r="AJ199" s="15" t="s">
        <v>1</v>
      </c>
      <c r="AK199" s="15" t="s">
        <v>1</v>
      </c>
      <c r="AL199" s="15" t="s">
        <v>118</v>
      </c>
      <c r="AM199" s="15" t="s">
        <v>118</v>
      </c>
      <c r="AN199" s="15" t="s">
        <v>1</v>
      </c>
      <c r="AO199" s="72" t="s">
        <v>118</v>
      </c>
      <c r="AP199" s="15" t="s">
        <v>1</v>
      </c>
      <c r="AQ199" s="15" t="s">
        <v>1374</v>
      </c>
      <c r="AR199" s="15"/>
    </row>
    <row r="200" spans="1:44" ht="14.25" customHeight="1" x14ac:dyDescent="0.25">
      <c r="A200" s="6">
        <f t="shared" si="10"/>
        <v>129</v>
      </c>
      <c r="B200" s="21">
        <v>201</v>
      </c>
      <c r="C200" s="22" t="s">
        <v>64</v>
      </c>
      <c r="D200" s="23" t="s">
        <v>65</v>
      </c>
      <c r="E200" s="24" t="s">
        <v>253</v>
      </c>
      <c r="F200" s="24" t="s">
        <v>417</v>
      </c>
      <c r="G200" s="25" t="s">
        <v>80</v>
      </c>
      <c r="H200" s="24" t="s">
        <v>113</v>
      </c>
      <c r="I200" s="68" t="s">
        <v>781</v>
      </c>
      <c r="J200" s="64">
        <v>11675</v>
      </c>
      <c r="K200" s="27"/>
      <c r="L200" s="28">
        <v>38663</v>
      </c>
      <c r="M200" s="28">
        <v>38991</v>
      </c>
      <c r="N200" s="29" t="s">
        <v>348</v>
      </c>
      <c r="O200" s="66" t="s">
        <v>349</v>
      </c>
      <c r="P200" s="35" t="s">
        <v>17</v>
      </c>
      <c r="Q200" s="66" t="s">
        <v>73</v>
      </c>
      <c r="R200" s="67" t="s">
        <v>782</v>
      </c>
      <c r="S200" s="33" t="s">
        <v>420</v>
      </c>
      <c r="T200" s="34">
        <v>38991</v>
      </c>
      <c r="U200" s="15" t="b">
        <v>1</v>
      </c>
      <c r="V200" s="15" t="s">
        <v>253</v>
      </c>
      <c r="W200" s="15" t="b">
        <v>1</v>
      </c>
      <c r="X200" s="15" t="s">
        <v>417</v>
      </c>
      <c r="Y200" s="15" t="b">
        <v>1</v>
      </c>
      <c r="Z200" s="15" t="s">
        <v>781</v>
      </c>
      <c r="AA200" s="36" t="s">
        <v>783</v>
      </c>
      <c r="AB200" s="15" t="s">
        <v>253</v>
      </c>
      <c r="AC200" s="15"/>
      <c r="AD200" s="15" t="s">
        <v>77</v>
      </c>
      <c r="AE200" s="37">
        <f t="shared" si="8"/>
        <v>7890869.0764119597</v>
      </c>
      <c r="AF200" s="5">
        <f t="shared" si="9"/>
        <v>867995.59840531554</v>
      </c>
      <c r="AG200" s="15"/>
      <c r="AH200" s="15"/>
      <c r="AI200" s="38">
        <f t="shared" ref="AI200:AI263" si="11">AF200+AE200</f>
        <v>8758864.6748172753</v>
      </c>
      <c r="AJ200" s="15" t="s">
        <v>253</v>
      </c>
      <c r="AK200" s="15" t="s">
        <v>253</v>
      </c>
      <c r="AL200" s="15" t="s">
        <v>417</v>
      </c>
      <c r="AM200" s="15" t="s">
        <v>417</v>
      </c>
      <c r="AN200" s="15" t="s">
        <v>9</v>
      </c>
      <c r="AO200" s="72" t="s">
        <v>417</v>
      </c>
      <c r="AP200" s="15" t="s">
        <v>9</v>
      </c>
      <c r="AQ200" s="15" t="s">
        <v>1391</v>
      </c>
      <c r="AR200" s="15"/>
    </row>
    <row r="201" spans="1:44" ht="14.25" customHeight="1" x14ac:dyDescent="0.25">
      <c r="A201" s="6">
        <f t="shared" si="10"/>
        <v>130</v>
      </c>
      <c r="B201" s="21">
        <v>202</v>
      </c>
      <c r="C201" s="22" t="s">
        <v>64</v>
      </c>
      <c r="D201" s="23" t="s">
        <v>65</v>
      </c>
      <c r="E201" s="24" t="s">
        <v>253</v>
      </c>
      <c r="F201" s="24" t="s">
        <v>445</v>
      </c>
      <c r="G201" s="25" t="s">
        <v>80</v>
      </c>
      <c r="H201" s="24" t="s">
        <v>209</v>
      </c>
      <c r="I201" s="27" t="s">
        <v>784</v>
      </c>
      <c r="J201" s="26">
        <v>11677</v>
      </c>
      <c r="K201" s="27"/>
      <c r="L201" s="28">
        <v>38663</v>
      </c>
      <c r="M201" s="28">
        <v>38991</v>
      </c>
      <c r="N201" s="29" t="s">
        <v>348</v>
      </c>
      <c r="O201" s="31" t="s">
        <v>349</v>
      </c>
      <c r="P201" s="35" t="s">
        <v>17</v>
      </c>
      <c r="Q201" s="31" t="s">
        <v>73</v>
      </c>
      <c r="R201" s="32" t="s">
        <v>785</v>
      </c>
      <c r="S201" s="33" t="s">
        <v>786</v>
      </c>
      <c r="T201" s="34">
        <v>38991</v>
      </c>
      <c r="U201" s="15" t="b">
        <v>1</v>
      </c>
      <c r="V201" s="15" t="s">
        <v>253</v>
      </c>
      <c r="W201" s="15" t="b">
        <v>1</v>
      </c>
      <c r="X201" s="15" t="s">
        <v>445</v>
      </c>
      <c r="Y201" s="15" t="b">
        <v>1</v>
      </c>
      <c r="Z201" s="15" t="s">
        <v>784</v>
      </c>
      <c r="AA201" s="36" t="s">
        <v>787</v>
      </c>
      <c r="AB201" s="15" t="s">
        <v>253</v>
      </c>
      <c r="AC201" s="15"/>
      <c r="AD201" s="15" t="str">
        <f>VLOOKUP(J201,[1]All!$I$78:$J$376,2,FALSE)</f>
        <v>Oke</v>
      </c>
      <c r="AE201" s="37">
        <f t="shared" si="8"/>
        <v>7890869.0764119597</v>
      </c>
      <c r="AF201" s="5">
        <f t="shared" si="9"/>
        <v>867995.59840531554</v>
      </c>
      <c r="AG201" s="15"/>
      <c r="AH201" s="15"/>
      <c r="AI201" s="38">
        <f t="shared" si="11"/>
        <v>8758864.6748172753</v>
      </c>
      <c r="AJ201" s="15" t="s">
        <v>253</v>
      </c>
      <c r="AK201" s="15" t="s">
        <v>253</v>
      </c>
      <c r="AL201" s="15" t="s">
        <v>445</v>
      </c>
      <c r="AM201" s="15" t="s">
        <v>445</v>
      </c>
      <c r="AN201" s="15" t="s">
        <v>9</v>
      </c>
      <c r="AO201" s="72" t="s">
        <v>445</v>
      </c>
      <c r="AP201" s="15" t="s">
        <v>9</v>
      </c>
      <c r="AQ201" s="15" t="s">
        <v>1390</v>
      </c>
      <c r="AR201" s="15"/>
    </row>
    <row r="202" spans="1:44" ht="14.25" customHeight="1" x14ac:dyDescent="0.25">
      <c r="A202" s="6">
        <f t="shared" si="10"/>
        <v>131</v>
      </c>
      <c r="B202" s="21">
        <v>203</v>
      </c>
      <c r="C202" s="22" t="s">
        <v>64</v>
      </c>
      <c r="D202" s="23" t="s">
        <v>65</v>
      </c>
      <c r="E202" s="24" t="s">
        <v>1</v>
      </c>
      <c r="F202" s="24" t="s">
        <v>118</v>
      </c>
      <c r="G202" s="25" t="s">
        <v>80</v>
      </c>
      <c r="H202" s="54" t="s">
        <v>558</v>
      </c>
      <c r="I202" s="27" t="s">
        <v>788</v>
      </c>
      <c r="J202" s="26">
        <v>11680</v>
      </c>
      <c r="K202" s="59"/>
      <c r="L202" s="28">
        <v>38687</v>
      </c>
      <c r="M202" s="28">
        <v>39052</v>
      </c>
      <c r="N202" s="55" t="s">
        <v>348</v>
      </c>
      <c r="O202" s="31" t="s">
        <v>349</v>
      </c>
      <c r="P202" s="62" t="s">
        <v>17</v>
      </c>
      <c r="Q202" s="31" t="s">
        <v>73</v>
      </c>
      <c r="R202" s="32" t="s">
        <v>789</v>
      </c>
      <c r="S202" s="61" t="s">
        <v>121</v>
      </c>
      <c r="T202" s="34">
        <v>39052</v>
      </c>
      <c r="U202" s="15" t="b">
        <v>1</v>
      </c>
      <c r="V202" s="15" t="s">
        <v>1</v>
      </c>
      <c r="W202" s="15" t="b">
        <v>1</v>
      </c>
      <c r="X202" s="15" t="s">
        <v>118</v>
      </c>
      <c r="Y202" s="15" t="b">
        <v>1</v>
      </c>
      <c r="Z202" s="15" t="s">
        <v>788</v>
      </c>
      <c r="AA202" s="36" t="s">
        <v>699</v>
      </c>
      <c r="AB202" s="15" t="s">
        <v>1</v>
      </c>
      <c r="AC202" s="15"/>
      <c r="AD202" s="15" t="s">
        <v>77</v>
      </c>
      <c r="AE202" s="37">
        <f t="shared" si="8"/>
        <v>7890869.0764119597</v>
      </c>
      <c r="AF202" s="5">
        <f t="shared" si="9"/>
        <v>867995.59840531554</v>
      </c>
      <c r="AG202" s="15"/>
      <c r="AH202" s="15"/>
      <c r="AI202" s="38">
        <f t="shared" si="11"/>
        <v>8758864.6748172753</v>
      </c>
      <c r="AJ202" s="15" t="s">
        <v>1</v>
      </c>
      <c r="AK202" s="15" t="s">
        <v>1</v>
      </c>
      <c r="AL202" s="15" t="s">
        <v>118</v>
      </c>
      <c r="AM202" s="15" t="s">
        <v>118</v>
      </c>
      <c r="AN202" s="15" t="s">
        <v>1</v>
      </c>
      <c r="AO202" s="72" t="s">
        <v>118</v>
      </c>
      <c r="AP202" s="15" t="s">
        <v>1</v>
      </c>
      <c r="AQ202" s="15" t="s">
        <v>1428</v>
      </c>
      <c r="AR202" s="15"/>
    </row>
    <row r="203" spans="1:44" ht="14.25" customHeight="1" x14ac:dyDescent="0.25">
      <c r="A203" s="6">
        <f t="shared" si="10"/>
        <v>132</v>
      </c>
      <c r="B203" s="21">
        <v>204</v>
      </c>
      <c r="C203" s="22" t="s">
        <v>64</v>
      </c>
      <c r="D203" s="23" t="s">
        <v>65</v>
      </c>
      <c r="E203" s="24" t="s">
        <v>1</v>
      </c>
      <c r="F203" s="24" t="s">
        <v>118</v>
      </c>
      <c r="G203" s="25" t="s">
        <v>80</v>
      </c>
      <c r="H203" s="54" t="s">
        <v>113</v>
      </c>
      <c r="I203" s="27" t="s">
        <v>790</v>
      </c>
      <c r="J203" s="26">
        <v>11681</v>
      </c>
      <c r="K203" s="59"/>
      <c r="L203" s="28">
        <v>38687</v>
      </c>
      <c r="M203" s="28">
        <v>39052</v>
      </c>
      <c r="N203" s="55" t="s">
        <v>348</v>
      </c>
      <c r="O203" s="31" t="s">
        <v>349</v>
      </c>
      <c r="P203" s="62" t="s">
        <v>17</v>
      </c>
      <c r="Q203" s="31" t="s">
        <v>73</v>
      </c>
      <c r="R203" s="32" t="s">
        <v>791</v>
      </c>
      <c r="S203" s="61" t="s">
        <v>121</v>
      </c>
      <c r="T203" s="34">
        <v>39052</v>
      </c>
      <c r="U203" s="15" t="b">
        <v>1</v>
      </c>
      <c r="V203" s="15" t="s">
        <v>1</v>
      </c>
      <c r="W203" s="15" t="b">
        <v>1</v>
      </c>
      <c r="X203" s="15" t="s">
        <v>118</v>
      </c>
      <c r="Y203" s="15" t="b">
        <v>1</v>
      </c>
      <c r="Z203" s="15" t="s">
        <v>790</v>
      </c>
      <c r="AA203" s="36" t="s">
        <v>122</v>
      </c>
      <c r="AB203" s="15" t="s">
        <v>1</v>
      </c>
      <c r="AC203" s="15"/>
      <c r="AD203" s="15" t="str">
        <f>VLOOKUP(J203,[1]All!$I$78:$J$376,2,FALSE)</f>
        <v>Oke</v>
      </c>
      <c r="AE203" s="37">
        <f t="shared" si="8"/>
        <v>7890869.0764119597</v>
      </c>
      <c r="AF203" s="5">
        <f t="shared" si="9"/>
        <v>867995.59840531554</v>
      </c>
      <c r="AG203" s="15"/>
      <c r="AH203" s="15"/>
      <c r="AI203" s="38">
        <f t="shared" si="11"/>
        <v>8758864.6748172753</v>
      </c>
      <c r="AJ203" s="15" t="s">
        <v>1</v>
      </c>
      <c r="AK203" s="15" t="s">
        <v>1</v>
      </c>
      <c r="AL203" s="15" t="s">
        <v>118</v>
      </c>
      <c r="AM203" s="15" t="s">
        <v>118</v>
      </c>
      <c r="AN203" s="15" t="s">
        <v>1</v>
      </c>
      <c r="AO203" s="72" t="s">
        <v>118</v>
      </c>
      <c r="AP203" s="15" t="s">
        <v>1</v>
      </c>
      <c r="AQ203" s="15" t="s">
        <v>1391</v>
      </c>
      <c r="AR203" s="15"/>
    </row>
    <row r="204" spans="1:44" ht="14.25" customHeight="1" x14ac:dyDescent="0.25">
      <c r="A204" s="6">
        <f t="shared" si="10"/>
        <v>133</v>
      </c>
      <c r="B204" s="21">
        <v>205</v>
      </c>
      <c r="C204" s="22" t="s">
        <v>64</v>
      </c>
      <c r="D204" s="23" t="s">
        <v>65</v>
      </c>
      <c r="E204" s="24" t="s">
        <v>1</v>
      </c>
      <c r="F204" s="24" t="s">
        <v>118</v>
      </c>
      <c r="G204" s="25" t="s">
        <v>80</v>
      </c>
      <c r="H204" s="54" t="s">
        <v>113</v>
      </c>
      <c r="I204" s="27" t="s">
        <v>792</v>
      </c>
      <c r="J204" s="26">
        <v>11683</v>
      </c>
      <c r="K204" s="59"/>
      <c r="L204" s="28">
        <v>38687</v>
      </c>
      <c r="M204" s="28">
        <v>39052</v>
      </c>
      <c r="N204" s="55" t="s">
        <v>348</v>
      </c>
      <c r="O204" s="31" t="s">
        <v>349</v>
      </c>
      <c r="P204" s="62" t="s">
        <v>17</v>
      </c>
      <c r="Q204" s="31" t="s">
        <v>73</v>
      </c>
      <c r="R204" s="32" t="s">
        <v>793</v>
      </c>
      <c r="S204" s="61" t="s">
        <v>121</v>
      </c>
      <c r="T204" s="34">
        <v>39052</v>
      </c>
      <c r="U204" s="15" t="b">
        <v>1</v>
      </c>
      <c r="V204" s="15" t="s">
        <v>1</v>
      </c>
      <c r="W204" s="15" t="b">
        <v>1</v>
      </c>
      <c r="X204" s="15" t="s">
        <v>118</v>
      </c>
      <c r="Y204" s="15" t="b">
        <v>1</v>
      </c>
      <c r="Z204" s="15" t="s">
        <v>792</v>
      </c>
      <c r="AA204" s="36" t="s">
        <v>122</v>
      </c>
      <c r="AB204" s="15" t="s">
        <v>1</v>
      </c>
      <c r="AC204" s="15"/>
      <c r="AD204" s="15" t="s">
        <v>77</v>
      </c>
      <c r="AE204" s="37">
        <f t="shared" si="8"/>
        <v>7890869.0764119597</v>
      </c>
      <c r="AF204" s="5">
        <f t="shared" si="9"/>
        <v>867995.59840531554</v>
      </c>
      <c r="AG204" s="15"/>
      <c r="AH204" s="15"/>
      <c r="AI204" s="38">
        <f t="shared" si="11"/>
        <v>8758864.6748172753</v>
      </c>
      <c r="AJ204" s="15" t="s">
        <v>1</v>
      </c>
      <c r="AK204" s="15" t="s">
        <v>1</v>
      </c>
      <c r="AL204" s="15" t="s">
        <v>118</v>
      </c>
      <c r="AM204" s="15" t="s">
        <v>794</v>
      </c>
      <c r="AN204" s="15" t="s">
        <v>4</v>
      </c>
      <c r="AO204" s="72" t="s">
        <v>118</v>
      </c>
      <c r="AP204" s="15" t="s">
        <v>1</v>
      </c>
      <c r="AQ204" s="15" t="s">
        <v>1391</v>
      </c>
      <c r="AR204" s="15"/>
    </row>
    <row r="205" spans="1:44" ht="14.25" customHeight="1" x14ac:dyDescent="0.25">
      <c r="A205" s="6">
        <f t="shared" si="10"/>
        <v>134</v>
      </c>
      <c r="B205" s="21">
        <v>206</v>
      </c>
      <c r="C205" s="22" t="s">
        <v>64</v>
      </c>
      <c r="D205" s="23" t="s">
        <v>65</v>
      </c>
      <c r="E205" s="24" t="s">
        <v>1</v>
      </c>
      <c r="F205" s="24" t="s">
        <v>118</v>
      </c>
      <c r="G205" s="25" t="s">
        <v>80</v>
      </c>
      <c r="H205" s="54" t="s">
        <v>558</v>
      </c>
      <c r="I205" s="27" t="s">
        <v>795</v>
      </c>
      <c r="J205" s="26">
        <v>11685</v>
      </c>
      <c r="K205" s="59"/>
      <c r="L205" s="28">
        <v>38687</v>
      </c>
      <c r="M205" s="28">
        <v>39052</v>
      </c>
      <c r="N205" s="55" t="s">
        <v>348</v>
      </c>
      <c r="O205" s="31" t="s">
        <v>349</v>
      </c>
      <c r="P205" s="62" t="s">
        <v>17</v>
      </c>
      <c r="Q205" s="31" t="s">
        <v>73</v>
      </c>
      <c r="R205" s="32" t="s">
        <v>796</v>
      </c>
      <c r="S205" s="61" t="s">
        <v>121</v>
      </c>
      <c r="T205" s="34">
        <v>39052</v>
      </c>
      <c r="U205" s="15" t="b">
        <v>1</v>
      </c>
      <c r="V205" s="15" t="s">
        <v>1</v>
      </c>
      <c r="W205" s="15" t="b">
        <v>1</v>
      </c>
      <c r="X205" s="15" t="s">
        <v>118</v>
      </c>
      <c r="Y205" s="15" t="b">
        <v>1</v>
      </c>
      <c r="Z205" s="15" t="s">
        <v>795</v>
      </c>
      <c r="AA205" s="36" t="s">
        <v>699</v>
      </c>
      <c r="AB205" s="15" t="s">
        <v>1</v>
      </c>
      <c r="AC205" s="15"/>
      <c r="AD205" s="15" t="str">
        <f>VLOOKUP(J205,[1]All!$I$78:$J$376,2,FALSE)</f>
        <v>Oke</v>
      </c>
      <c r="AE205" s="37">
        <f t="shared" si="8"/>
        <v>7890869.0764119597</v>
      </c>
      <c r="AF205" s="5">
        <f t="shared" si="9"/>
        <v>867995.59840531554</v>
      </c>
      <c r="AG205" s="15"/>
      <c r="AH205" s="15"/>
      <c r="AI205" s="38">
        <f t="shared" si="11"/>
        <v>8758864.6748172753</v>
      </c>
      <c r="AJ205" s="15" t="s">
        <v>1</v>
      </c>
      <c r="AK205" s="15" t="s">
        <v>1</v>
      </c>
      <c r="AL205" s="15" t="s">
        <v>118</v>
      </c>
      <c r="AM205" s="15" t="s">
        <v>118</v>
      </c>
      <c r="AN205" s="15" t="s">
        <v>1</v>
      </c>
      <c r="AO205" s="72" t="s">
        <v>118</v>
      </c>
      <c r="AP205" s="15" t="s">
        <v>1</v>
      </c>
      <c r="AQ205" s="15" t="s">
        <v>1428</v>
      </c>
      <c r="AR205" s="15"/>
    </row>
    <row r="206" spans="1:44" ht="14.25" customHeight="1" x14ac:dyDescent="0.25">
      <c r="A206" s="6">
        <f t="shared" si="10"/>
        <v>135</v>
      </c>
      <c r="B206" s="21">
        <v>207</v>
      </c>
      <c r="C206" s="22" t="s">
        <v>64</v>
      </c>
      <c r="D206" s="23" t="s">
        <v>65</v>
      </c>
      <c r="E206" s="24" t="s">
        <v>331</v>
      </c>
      <c r="F206" s="24" t="s">
        <v>371</v>
      </c>
      <c r="G206" s="25" t="s">
        <v>80</v>
      </c>
      <c r="H206" s="24" t="s">
        <v>797</v>
      </c>
      <c r="I206" s="68" t="s">
        <v>798</v>
      </c>
      <c r="J206" s="64">
        <v>11693</v>
      </c>
      <c r="K206" s="27"/>
      <c r="L206" s="28">
        <v>38657</v>
      </c>
      <c r="M206" s="28">
        <v>39022</v>
      </c>
      <c r="N206" s="29" t="s">
        <v>348</v>
      </c>
      <c r="O206" s="66" t="s">
        <v>349</v>
      </c>
      <c r="P206" s="35" t="s">
        <v>17</v>
      </c>
      <c r="Q206" s="66" t="s">
        <v>134</v>
      </c>
      <c r="R206" s="67" t="s">
        <v>799</v>
      </c>
      <c r="S206" s="33" t="s">
        <v>374</v>
      </c>
      <c r="T206" s="34">
        <v>39022</v>
      </c>
      <c r="U206" s="15" t="b">
        <v>1</v>
      </c>
      <c r="V206" s="15" t="s">
        <v>331</v>
      </c>
      <c r="W206" s="15" t="b">
        <v>1</v>
      </c>
      <c r="X206" s="15" t="s">
        <v>371</v>
      </c>
      <c r="Y206" s="15" t="b">
        <v>1</v>
      </c>
      <c r="Z206" s="15" t="s">
        <v>798</v>
      </c>
      <c r="AA206" s="36" t="s">
        <v>800</v>
      </c>
      <c r="AB206" s="15" t="s">
        <v>331</v>
      </c>
      <c r="AC206" s="15"/>
      <c r="AD206" s="15" t="s">
        <v>77</v>
      </c>
      <c r="AE206" s="37">
        <f t="shared" si="8"/>
        <v>7890869.0764119597</v>
      </c>
      <c r="AF206" s="5">
        <f t="shared" si="9"/>
        <v>867995.59840531554</v>
      </c>
      <c r="AG206" s="15"/>
      <c r="AH206" s="15"/>
      <c r="AI206" s="38">
        <f t="shared" si="11"/>
        <v>8758864.6748172753</v>
      </c>
      <c r="AJ206" s="15" t="s">
        <v>331</v>
      </c>
      <c r="AK206" s="15" t="s">
        <v>331</v>
      </c>
      <c r="AL206" s="15" t="s">
        <v>371</v>
      </c>
      <c r="AM206" s="15" t="s">
        <v>371</v>
      </c>
      <c r="AN206" s="15" t="s">
        <v>13</v>
      </c>
      <c r="AO206" s="72" t="s">
        <v>371</v>
      </c>
      <c r="AP206" s="15" t="s">
        <v>13</v>
      </c>
      <c r="AQ206" s="15" t="s">
        <v>1438</v>
      </c>
      <c r="AR206" s="15"/>
    </row>
    <row r="207" spans="1:44" ht="14.25" customHeight="1" x14ac:dyDescent="0.25">
      <c r="A207" s="6">
        <f t="shared" si="10"/>
        <v>136</v>
      </c>
      <c r="B207" s="21">
        <v>208</v>
      </c>
      <c r="C207" s="22" t="s">
        <v>64</v>
      </c>
      <c r="D207" s="23" t="s">
        <v>65</v>
      </c>
      <c r="E207" s="24" t="s">
        <v>78</v>
      </c>
      <c r="F207" s="24" t="s">
        <v>86</v>
      </c>
      <c r="G207" s="25" t="s">
        <v>80</v>
      </c>
      <c r="H207" s="24" t="s">
        <v>113</v>
      </c>
      <c r="I207" s="27" t="s">
        <v>801</v>
      </c>
      <c r="J207" s="26">
        <v>11694</v>
      </c>
      <c r="K207" s="27"/>
      <c r="L207" s="28">
        <v>38663</v>
      </c>
      <c r="M207" s="28">
        <v>39022</v>
      </c>
      <c r="N207" s="29" t="s">
        <v>348</v>
      </c>
      <c r="O207" s="31" t="s">
        <v>349</v>
      </c>
      <c r="P207" s="35" t="s">
        <v>17</v>
      </c>
      <c r="Q207" s="31" t="s">
        <v>73</v>
      </c>
      <c r="R207" s="32" t="s">
        <v>802</v>
      </c>
      <c r="S207" s="33" t="s">
        <v>90</v>
      </c>
      <c r="T207" s="34">
        <v>39022</v>
      </c>
      <c r="U207" s="15" t="b">
        <v>1</v>
      </c>
      <c r="V207" s="15" t="s">
        <v>78</v>
      </c>
      <c r="W207" s="15" t="b">
        <v>1</v>
      </c>
      <c r="X207" s="15" t="s">
        <v>86</v>
      </c>
      <c r="Y207" s="15" t="b">
        <v>1</v>
      </c>
      <c r="Z207" s="15" t="s">
        <v>801</v>
      </c>
      <c r="AA207" s="36" t="s">
        <v>516</v>
      </c>
      <c r="AB207" s="15" t="s">
        <v>78</v>
      </c>
      <c r="AC207" s="15"/>
      <c r="AD207" s="15" t="str">
        <f>VLOOKUP(J207,[1]All!$I$78:$J$376,2,FALSE)</f>
        <v>Oke</v>
      </c>
      <c r="AE207" s="37">
        <f t="shared" si="8"/>
        <v>7890869.0764119597</v>
      </c>
      <c r="AF207" s="5">
        <f t="shared" si="9"/>
        <v>867995.59840531554</v>
      </c>
      <c r="AG207" s="15"/>
      <c r="AH207" s="15"/>
      <c r="AI207" s="38">
        <f t="shared" si="11"/>
        <v>8758864.6748172753</v>
      </c>
      <c r="AJ207" s="15" t="s">
        <v>78</v>
      </c>
      <c r="AK207" s="15" t="s">
        <v>78</v>
      </c>
      <c r="AL207" s="15" t="s">
        <v>86</v>
      </c>
      <c r="AM207" s="15" t="s">
        <v>86</v>
      </c>
      <c r="AN207" s="15" t="s">
        <v>5</v>
      </c>
      <c r="AO207" s="72" t="s">
        <v>86</v>
      </c>
      <c r="AP207" s="15" t="s">
        <v>7</v>
      </c>
      <c r="AQ207" s="15" t="s">
        <v>1391</v>
      </c>
      <c r="AR207" s="15"/>
    </row>
    <row r="208" spans="1:44" ht="14.25" customHeight="1" x14ac:dyDescent="0.25">
      <c r="A208" s="6">
        <f t="shared" si="10"/>
        <v>137</v>
      </c>
      <c r="B208" s="21">
        <v>209</v>
      </c>
      <c r="C208" s="22" t="s">
        <v>64</v>
      </c>
      <c r="D208" s="23" t="s">
        <v>65</v>
      </c>
      <c r="E208" s="24" t="s">
        <v>1</v>
      </c>
      <c r="F208" s="24" t="s">
        <v>118</v>
      </c>
      <c r="G208" s="25" t="s">
        <v>80</v>
      </c>
      <c r="H208" s="54" t="s">
        <v>113</v>
      </c>
      <c r="I208" s="27" t="s">
        <v>803</v>
      </c>
      <c r="J208" s="26">
        <v>11696</v>
      </c>
      <c r="K208" s="59"/>
      <c r="L208" s="28">
        <v>38687</v>
      </c>
      <c r="M208" s="28">
        <v>39052</v>
      </c>
      <c r="N208" s="55" t="s">
        <v>348</v>
      </c>
      <c r="O208" s="31" t="s">
        <v>349</v>
      </c>
      <c r="P208" s="62" t="s">
        <v>17</v>
      </c>
      <c r="Q208" s="31" t="s">
        <v>73</v>
      </c>
      <c r="R208" s="32" t="s">
        <v>804</v>
      </c>
      <c r="S208" s="61" t="s">
        <v>121</v>
      </c>
      <c r="T208" s="34">
        <v>39052</v>
      </c>
      <c r="U208" s="15" t="b">
        <v>1</v>
      </c>
      <c r="V208" s="15" t="s">
        <v>1</v>
      </c>
      <c r="W208" s="15" t="b">
        <v>1</v>
      </c>
      <c r="X208" s="15" t="s">
        <v>118</v>
      </c>
      <c r="Y208" s="15" t="b">
        <v>1</v>
      </c>
      <c r="Z208" s="15" t="s">
        <v>803</v>
      </c>
      <c r="AA208" s="36" t="s">
        <v>122</v>
      </c>
      <c r="AB208" s="15" t="s">
        <v>1</v>
      </c>
      <c r="AC208" s="15"/>
      <c r="AD208" s="15" t="s">
        <v>77</v>
      </c>
      <c r="AE208" s="37">
        <f t="shared" si="8"/>
        <v>7890869.0764119597</v>
      </c>
      <c r="AF208" s="5">
        <f t="shared" si="9"/>
        <v>867995.59840531554</v>
      </c>
      <c r="AG208" s="15"/>
      <c r="AH208" s="15"/>
      <c r="AI208" s="38">
        <f t="shared" si="11"/>
        <v>8758864.6748172753</v>
      </c>
      <c r="AJ208" s="15" t="s">
        <v>1</v>
      </c>
      <c r="AK208" s="15" t="s">
        <v>1</v>
      </c>
      <c r="AL208" s="15" t="s">
        <v>118</v>
      </c>
      <c r="AM208" s="15" t="s">
        <v>118</v>
      </c>
      <c r="AN208" s="15" t="s">
        <v>1</v>
      </c>
      <c r="AO208" s="72" t="s">
        <v>118</v>
      </c>
      <c r="AP208" s="15" t="s">
        <v>1</v>
      </c>
      <c r="AQ208" s="15" t="s">
        <v>1391</v>
      </c>
      <c r="AR208" s="15"/>
    </row>
    <row r="209" spans="1:44" ht="14.25" customHeight="1" x14ac:dyDescent="0.25">
      <c r="A209" s="6">
        <f t="shared" si="10"/>
        <v>138</v>
      </c>
      <c r="B209" s="21">
        <v>210</v>
      </c>
      <c r="C209" s="22" t="s">
        <v>64</v>
      </c>
      <c r="D209" s="23" t="s">
        <v>65</v>
      </c>
      <c r="E209" s="24" t="s">
        <v>78</v>
      </c>
      <c r="F209" s="24" t="s">
        <v>352</v>
      </c>
      <c r="G209" s="25" t="s">
        <v>80</v>
      </c>
      <c r="H209" s="24" t="s">
        <v>113</v>
      </c>
      <c r="I209" s="68" t="s">
        <v>805</v>
      </c>
      <c r="J209" s="64">
        <v>11697</v>
      </c>
      <c r="K209" s="27"/>
      <c r="L209" s="28">
        <v>38663</v>
      </c>
      <c r="M209" s="28">
        <v>39022</v>
      </c>
      <c r="N209" s="29" t="s">
        <v>348</v>
      </c>
      <c r="O209" s="66" t="s">
        <v>349</v>
      </c>
      <c r="P209" s="35" t="s">
        <v>17</v>
      </c>
      <c r="Q209" s="66" t="s">
        <v>73</v>
      </c>
      <c r="R209" s="67" t="s">
        <v>806</v>
      </c>
      <c r="S209" s="33" t="s">
        <v>116</v>
      </c>
      <c r="T209" s="34">
        <v>39022</v>
      </c>
      <c r="U209" s="15" t="b">
        <v>1</v>
      </c>
      <c r="V209" s="15" t="s">
        <v>78</v>
      </c>
      <c r="W209" s="15" t="b">
        <v>1</v>
      </c>
      <c r="X209" s="15" t="s">
        <v>352</v>
      </c>
      <c r="Y209" s="15" t="b">
        <v>1</v>
      </c>
      <c r="Z209" s="15" t="s">
        <v>805</v>
      </c>
      <c r="AA209" s="36" t="s">
        <v>807</v>
      </c>
      <c r="AB209" s="15" t="s">
        <v>78</v>
      </c>
      <c r="AC209" s="15"/>
      <c r="AD209" s="15" t="str">
        <f>VLOOKUP(J209,[1]All!$I$78:$J$376,2,FALSE)</f>
        <v>Oke</v>
      </c>
      <c r="AE209" s="37">
        <f t="shared" si="8"/>
        <v>7890869.0764119597</v>
      </c>
      <c r="AF209" s="5">
        <f t="shared" si="9"/>
        <v>867995.59840531554</v>
      </c>
      <c r="AG209" s="15"/>
      <c r="AH209" s="15"/>
      <c r="AI209" s="38">
        <f t="shared" si="11"/>
        <v>8758864.6748172753</v>
      </c>
      <c r="AJ209" s="15" t="s">
        <v>78</v>
      </c>
      <c r="AK209" s="15" t="s">
        <v>78</v>
      </c>
      <c r="AL209" s="15" t="s">
        <v>352</v>
      </c>
      <c r="AM209" s="15" t="s">
        <v>352</v>
      </c>
      <c r="AN209" s="15" t="s">
        <v>5</v>
      </c>
      <c r="AO209" s="72" t="s">
        <v>352</v>
      </c>
      <c r="AP209" s="15" t="s">
        <v>6</v>
      </c>
      <c r="AQ209" s="15" t="s">
        <v>1391</v>
      </c>
      <c r="AR209" s="15"/>
    </row>
    <row r="210" spans="1:44" ht="14.25" customHeight="1" x14ac:dyDescent="0.25">
      <c r="A210" s="6">
        <f t="shared" si="10"/>
        <v>139</v>
      </c>
      <c r="B210" s="21">
        <v>211</v>
      </c>
      <c r="C210" s="22" t="s">
        <v>64</v>
      </c>
      <c r="D210" s="23" t="s">
        <v>65</v>
      </c>
      <c r="E210" s="24" t="s">
        <v>78</v>
      </c>
      <c r="F210" s="24" t="s">
        <v>112</v>
      </c>
      <c r="G210" s="25" t="s">
        <v>80</v>
      </c>
      <c r="H210" s="24" t="s">
        <v>722</v>
      </c>
      <c r="I210" s="27" t="s">
        <v>808</v>
      </c>
      <c r="J210" s="26">
        <v>11699</v>
      </c>
      <c r="K210" s="27"/>
      <c r="L210" s="28">
        <v>38657</v>
      </c>
      <c r="M210" s="28">
        <v>38838</v>
      </c>
      <c r="N210" s="29" t="s">
        <v>348</v>
      </c>
      <c r="O210" s="31" t="s">
        <v>349</v>
      </c>
      <c r="P210" s="35" t="s">
        <v>17</v>
      </c>
      <c r="Q210" s="31" t="s">
        <v>73</v>
      </c>
      <c r="R210" s="32" t="s">
        <v>809</v>
      </c>
      <c r="S210" s="33" t="s">
        <v>116</v>
      </c>
      <c r="T210" s="34">
        <v>38838</v>
      </c>
      <c r="U210" s="15" t="b">
        <v>1</v>
      </c>
      <c r="V210" s="15" t="s">
        <v>78</v>
      </c>
      <c r="W210" s="15" t="b">
        <v>1</v>
      </c>
      <c r="X210" s="15" t="s">
        <v>112</v>
      </c>
      <c r="Y210" s="15" t="b">
        <v>1</v>
      </c>
      <c r="Z210" s="15" t="s">
        <v>808</v>
      </c>
      <c r="AA210" s="36" t="s">
        <v>810</v>
      </c>
      <c r="AB210" s="15" t="s">
        <v>78</v>
      </c>
      <c r="AC210" s="15"/>
      <c r="AD210" s="15" t="s">
        <v>77</v>
      </c>
      <c r="AE210" s="37">
        <f t="shared" si="8"/>
        <v>7890869.0764119597</v>
      </c>
      <c r="AF210" s="5">
        <f t="shared" si="9"/>
        <v>867995.59840531554</v>
      </c>
      <c r="AG210" s="15"/>
      <c r="AH210" s="15"/>
      <c r="AI210" s="38">
        <f t="shared" si="11"/>
        <v>8758864.6748172753</v>
      </c>
      <c r="AJ210" s="15" t="s">
        <v>78</v>
      </c>
      <c r="AK210" s="15" t="s">
        <v>78</v>
      </c>
      <c r="AL210" s="15" t="s">
        <v>112</v>
      </c>
      <c r="AM210" s="15" t="s">
        <v>185</v>
      </c>
      <c r="AN210" s="15" t="s">
        <v>5</v>
      </c>
      <c r="AO210" s="72" t="s">
        <v>112</v>
      </c>
      <c r="AP210" s="15" t="s">
        <v>6</v>
      </c>
      <c r="AQ210" s="15" t="s">
        <v>1430</v>
      </c>
      <c r="AR210" s="15"/>
    </row>
    <row r="211" spans="1:44" ht="14.25" customHeight="1" x14ac:dyDescent="0.25">
      <c r="A211" s="6">
        <f t="shared" si="10"/>
        <v>140</v>
      </c>
      <c r="B211" s="21">
        <v>212</v>
      </c>
      <c r="C211" s="22" t="s">
        <v>64</v>
      </c>
      <c r="D211" s="23" t="s">
        <v>65</v>
      </c>
      <c r="E211" s="24" t="s">
        <v>78</v>
      </c>
      <c r="F211" s="24" t="s">
        <v>79</v>
      </c>
      <c r="G211" s="25" t="s">
        <v>80</v>
      </c>
      <c r="H211" s="24" t="s">
        <v>777</v>
      </c>
      <c r="I211" s="27" t="s">
        <v>811</v>
      </c>
      <c r="J211" s="26">
        <v>11700</v>
      </c>
      <c r="K211" s="27"/>
      <c r="L211" s="28">
        <v>38657</v>
      </c>
      <c r="M211" s="28">
        <v>39022</v>
      </c>
      <c r="N211" s="29" t="s">
        <v>348</v>
      </c>
      <c r="O211" s="31" t="s">
        <v>349</v>
      </c>
      <c r="P211" s="35" t="s">
        <v>17</v>
      </c>
      <c r="Q211" s="31" t="s">
        <v>73</v>
      </c>
      <c r="R211" s="32" t="s">
        <v>812</v>
      </c>
      <c r="S211" s="33" t="s">
        <v>84</v>
      </c>
      <c r="T211" s="34">
        <v>39022</v>
      </c>
      <c r="U211" s="15" t="b">
        <v>1</v>
      </c>
      <c r="V211" s="15" t="s">
        <v>78</v>
      </c>
      <c r="W211" s="15" t="b">
        <v>1</v>
      </c>
      <c r="X211" s="15" t="s">
        <v>79</v>
      </c>
      <c r="Y211" s="15" t="b">
        <v>1</v>
      </c>
      <c r="Z211" s="15" t="s">
        <v>811</v>
      </c>
      <c r="AA211" s="36" t="s">
        <v>813</v>
      </c>
      <c r="AB211" s="15" t="s">
        <v>78</v>
      </c>
      <c r="AC211" s="15"/>
      <c r="AD211" s="15" t="str">
        <f>VLOOKUP(J211,[1]All!$I$78:$J$376,2,FALSE)</f>
        <v>Oke</v>
      </c>
      <c r="AE211" s="37">
        <f t="shared" si="8"/>
        <v>7890869.0764119597</v>
      </c>
      <c r="AF211" s="5">
        <f t="shared" si="9"/>
        <v>867995.59840531554</v>
      </c>
      <c r="AG211" s="15"/>
      <c r="AH211" s="15"/>
      <c r="AI211" s="38">
        <f t="shared" si="11"/>
        <v>8758864.6748172753</v>
      </c>
      <c r="AJ211" s="15" t="s">
        <v>78</v>
      </c>
      <c r="AK211" s="15" t="s">
        <v>78</v>
      </c>
      <c r="AL211" s="15" t="s">
        <v>79</v>
      </c>
      <c r="AM211" s="15" t="s">
        <v>79</v>
      </c>
      <c r="AN211" s="15" t="s">
        <v>5</v>
      </c>
      <c r="AO211" s="72" t="s">
        <v>79</v>
      </c>
      <c r="AP211" s="15" t="s">
        <v>5</v>
      </c>
      <c r="AQ211" s="15" t="s">
        <v>1374</v>
      </c>
      <c r="AR211" s="15"/>
    </row>
    <row r="212" spans="1:44" ht="14.25" customHeight="1" x14ac:dyDescent="0.25">
      <c r="A212" s="6">
        <f t="shared" si="10"/>
        <v>141</v>
      </c>
      <c r="B212" s="21">
        <v>213</v>
      </c>
      <c r="C212" s="22" t="s">
        <v>64</v>
      </c>
      <c r="D212" s="23" t="s">
        <v>65</v>
      </c>
      <c r="E212" s="24" t="s">
        <v>78</v>
      </c>
      <c r="F212" s="24" t="s">
        <v>185</v>
      </c>
      <c r="G212" s="25" t="s">
        <v>80</v>
      </c>
      <c r="H212" s="24" t="s">
        <v>113</v>
      </c>
      <c r="I212" s="27" t="s">
        <v>814</v>
      </c>
      <c r="J212" s="26">
        <v>11702</v>
      </c>
      <c r="K212" s="27"/>
      <c r="L212" s="28">
        <v>38663</v>
      </c>
      <c r="M212" s="28">
        <v>39022</v>
      </c>
      <c r="N212" s="29" t="s">
        <v>348</v>
      </c>
      <c r="O212" s="31" t="s">
        <v>349</v>
      </c>
      <c r="P212" s="35" t="s">
        <v>17</v>
      </c>
      <c r="Q212" s="31" t="s">
        <v>73</v>
      </c>
      <c r="R212" s="32" t="s">
        <v>815</v>
      </c>
      <c r="S212" s="33" t="s">
        <v>607</v>
      </c>
      <c r="T212" s="34">
        <v>39022</v>
      </c>
      <c r="U212" s="15" t="b">
        <v>1</v>
      </c>
      <c r="V212" s="15" t="s">
        <v>78</v>
      </c>
      <c r="W212" s="15" t="b">
        <v>1</v>
      </c>
      <c r="X212" s="15" t="s">
        <v>185</v>
      </c>
      <c r="Y212" s="15" t="b">
        <v>1</v>
      </c>
      <c r="Z212" s="15" t="s">
        <v>814</v>
      </c>
      <c r="AA212" s="36" t="s">
        <v>183</v>
      </c>
      <c r="AB212" s="15" t="s">
        <v>78</v>
      </c>
      <c r="AC212" s="15"/>
      <c r="AD212" s="15" t="s">
        <v>77</v>
      </c>
      <c r="AE212" s="37">
        <f t="shared" si="8"/>
        <v>7890869.0764119597</v>
      </c>
      <c r="AF212" s="5">
        <f t="shared" si="9"/>
        <v>867995.59840531554</v>
      </c>
      <c r="AG212" s="15"/>
      <c r="AH212" s="15"/>
      <c r="AI212" s="38">
        <f t="shared" si="11"/>
        <v>8758864.6748172753</v>
      </c>
      <c r="AJ212" s="15" t="s">
        <v>78</v>
      </c>
      <c r="AK212" s="15" t="s">
        <v>78</v>
      </c>
      <c r="AL212" s="15" t="s">
        <v>185</v>
      </c>
      <c r="AM212" s="15" t="s">
        <v>185</v>
      </c>
      <c r="AN212" s="15" t="s">
        <v>5</v>
      </c>
      <c r="AO212" s="72" t="s">
        <v>185</v>
      </c>
      <c r="AP212" s="15" t="s">
        <v>5</v>
      </c>
      <c r="AQ212" s="15" t="s">
        <v>1391</v>
      </c>
      <c r="AR212" s="15"/>
    </row>
    <row r="213" spans="1:44" ht="14.25" customHeight="1" x14ac:dyDescent="0.25">
      <c r="A213" s="6">
        <f t="shared" si="10"/>
        <v>142</v>
      </c>
      <c r="B213" s="21">
        <v>214</v>
      </c>
      <c r="C213" s="22" t="s">
        <v>64</v>
      </c>
      <c r="D213" s="23" t="s">
        <v>65</v>
      </c>
      <c r="E213" s="24" t="s">
        <v>14</v>
      </c>
      <c r="F213" s="24" t="s">
        <v>269</v>
      </c>
      <c r="G213" s="25" t="s">
        <v>80</v>
      </c>
      <c r="H213" s="24" t="s">
        <v>113</v>
      </c>
      <c r="I213" s="27" t="s">
        <v>816</v>
      </c>
      <c r="J213" s="26">
        <v>11714</v>
      </c>
      <c r="K213" s="27"/>
      <c r="L213" s="28">
        <v>38657</v>
      </c>
      <c r="M213" s="28">
        <v>39022</v>
      </c>
      <c r="N213" s="29" t="s">
        <v>348</v>
      </c>
      <c r="O213" s="31" t="s">
        <v>349</v>
      </c>
      <c r="P213" s="35" t="s">
        <v>17</v>
      </c>
      <c r="Q213" s="31" t="s">
        <v>73</v>
      </c>
      <c r="R213" s="32" t="s">
        <v>817</v>
      </c>
      <c r="S213" s="33" t="s">
        <v>264</v>
      </c>
      <c r="T213" s="34">
        <v>39022</v>
      </c>
      <c r="U213" s="15" t="b">
        <v>1</v>
      </c>
      <c r="V213" s="15" t="s">
        <v>14</v>
      </c>
      <c r="W213" s="15" t="b">
        <v>1</v>
      </c>
      <c r="X213" s="15" t="s">
        <v>269</v>
      </c>
      <c r="Y213" s="15" t="b">
        <v>1</v>
      </c>
      <c r="Z213" s="15" t="s">
        <v>816</v>
      </c>
      <c r="AA213" s="36" t="s">
        <v>272</v>
      </c>
      <c r="AB213" s="15" t="s">
        <v>14</v>
      </c>
      <c r="AC213" s="15"/>
      <c r="AD213" s="15" t="str">
        <f>VLOOKUP(J213,[1]All!$I$78:$J$376,2,FALSE)</f>
        <v>Oke</v>
      </c>
      <c r="AE213" s="37">
        <f t="shared" si="8"/>
        <v>7890869.0764119597</v>
      </c>
      <c r="AF213" s="5">
        <f t="shared" si="9"/>
        <v>867995.59840531554</v>
      </c>
      <c r="AG213" s="15"/>
      <c r="AH213" s="15"/>
      <c r="AI213" s="38">
        <f t="shared" si="11"/>
        <v>8758864.6748172753</v>
      </c>
      <c r="AJ213" s="15" t="s">
        <v>14</v>
      </c>
      <c r="AK213" s="15" t="s">
        <v>14</v>
      </c>
      <c r="AL213" s="15" t="s">
        <v>269</v>
      </c>
      <c r="AM213" s="15" t="s">
        <v>269</v>
      </c>
      <c r="AN213" s="15" t="s">
        <v>14</v>
      </c>
      <c r="AO213" s="72" t="s">
        <v>269</v>
      </c>
      <c r="AP213" s="15" t="s">
        <v>14</v>
      </c>
      <c r="AQ213" s="15" t="s">
        <v>1372</v>
      </c>
      <c r="AR213" s="15"/>
    </row>
    <row r="214" spans="1:44" ht="14.25" customHeight="1" x14ac:dyDescent="0.25">
      <c r="A214" s="6">
        <f t="shared" si="10"/>
        <v>143</v>
      </c>
      <c r="B214" s="21">
        <v>215</v>
      </c>
      <c r="C214" s="22" t="s">
        <v>64</v>
      </c>
      <c r="D214" s="23" t="s">
        <v>65</v>
      </c>
      <c r="E214" s="24" t="s">
        <v>14</v>
      </c>
      <c r="F214" s="24" t="s">
        <v>269</v>
      </c>
      <c r="G214" s="25" t="s">
        <v>80</v>
      </c>
      <c r="H214" s="24" t="s">
        <v>113</v>
      </c>
      <c r="I214" s="27" t="s">
        <v>818</v>
      </c>
      <c r="J214" s="26">
        <v>11715</v>
      </c>
      <c r="K214" s="27"/>
      <c r="L214" s="28">
        <v>38657</v>
      </c>
      <c r="M214" s="28">
        <v>39022</v>
      </c>
      <c r="N214" s="29" t="s">
        <v>348</v>
      </c>
      <c r="O214" s="31" t="s">
        <v>349</v>
      </c>
      <c r="P214" s="35" t="s">
        <v>17</v>
      </c>
      <c r="Q214" s="31" t="s">
        <v>73</v>
      </c>
      <c r="R214" s="32" t="s">
        <v>819</v>
      </c>
      <c r="S214" s="33" t="s">
        <v>264</v>
      </c>
      <c r="T214" s="34">
        <v>39022</v>
      </c>
      <c r="U214" s="15" t="b">
        <v>1</v>
      </c>
      <c r="V214" s="15" t="s">
        <v>14</v>
      </c>
      <c r="W214" s="15" t="b">
        <v>1</v>
      </c>
      <c r="X214" s="15" t="s">
        <v>269</v>
      </c>
      <c r="Y214" s="15" t="b">
        <v>1</v>
      </c>
      <c r="Z214" s="15" t="s">
        <v>818</v>
      </c>
      <c r="AA214" s="36" t="s">
        <v>272</v>
      </c>
      <c r="AB214" s="15" t="s">
        <v>14</v>
      </c>
      <c r="AC214" s="15"/>
      <c r="AD214" s="15" t="s">
        <v>77</v>
      </c>
      <c r="AE214" s="37">
        <f t="shared" si="8"/>
        <v>7890869.0764119597</v>
      </c>
      <c r="AF214" s="5">
        <f t="shared" si="9"/>
        <v>867995.59840531554</v>
      </c>
      <c r="AG214" s="15"/>
      <c r="AH214" s="15"/>
      <c r="AI214" s="38">
        <f t="shared" si="11"/>
        <v>8758864.6748172753</v>
      </c>
      <c r="AJ214" s="15" t="s">
        <v>14</v>
      </c>
      <c r="AK214" s="15" t="s">
        <v>14</v>
      </c>
      <c r="AL214" s="15" t="s">
        <v>269</v>
      </c>
      <c r="AM214" s="15" t="s">
        <v>269</v>
      </c>
      <c r="AN214" s="15" t="s">
        <v>14</v>
      </c>
      <c r="AO214" s="72" t="s">
        <v>269</v>
      </c>
      <c r="AP214" s="15" t="s">
        <v>14</v>
      </c>
      <c r="AQ214" s="15" t="s">
        <v>1372</v>
      </c>
      <c r="AR214" s="15"/>
    </row>
    <row r="215" spans="1:44" ht="14.25" customHeight="1" x14ac:dyDescent="0.25">
      <c r="A215" s="6">
        <f t="shared" si="10"/>
        <v>144</v>
      </c>
      <c r="B215" s="21">
        <v>216</v>
      </c>
      <c r="C215" s="22" t="s">
        <v>64</v>
      </c>
      <c r="D215" s="23" t="s">
        <v>65</v>
      </c>
      <c r="E215" s="24" t="s">
        <v>14</v>
      </c>
      <c r="F215" s="24" t="s">
        <v>269</v>
      </c>
      <c r="G215" s="25" t="s">
        <v>80</v>
      </c>
      <c r="H215" s="24" t="s">
        <v>113</v>
      </c>
      <c r="I215" s="27" t="s">
        <v>820</v>
      </c>
      <c r="J215" s="26">
        <v>11725</v>
      </c>
      <c r="K215" s="27"/>
      <c r="L215" s="28">
        <v>38670</v>
      </c>
      <c r="M215" s="28">
        <v>39035</v>
      </c>
      <c r="N215" s="29" t="s">
        <v>348</v>
      </c>
      <c r="O215" s="31" t="s">
        <v>349</v>
      </c>
      <c r="P215" s="35" t="s">
        <v>17</v>
      </c>
      <c r="Q215" s="31" t="s">
        <v>73</v>
      </c>
      <c r="R215" s="32" t="s">
        <v>821</v>
      </c>
      <c r="S215" s="33" t="s">
        <v>264</v>
      </c>
      <c r="T215" s="34">
        <v>39035</v>
      </c>
      <c r="U215" s="15" t="b">
        <v>1</v>
      </c>
      <c r="V215" s="15" t="s">
        <v>14</v>
      </c>
      <c r="W215" s="15" t="b">
        <v>1</v>
      </c>
      <c r="X215" s="15" t="s">
        <v>269</v>
      </c>
      <c r="Y215" s="15" t="b">
        <v>1</v>
      </c>
      <c r="Z215" s="15" t="s">
        <v>820</v>
      </c>
      <c r="AA215" s="36" t="s">
        <v>272</v>
      </c>
      <c r="AB215" s="15" t="s">
        <v>14</v>
      </c>
      <c r="AC215" s="15"/>
      <c r="AD215" s="15" t="str">
        <f>VLOOKUP(J215,[1]All!$I$78:$J$376,2,FALSE)</f>
        <v>Oke</v>
      </c>
      <c r="AE215" s="37">
        <f t="shared" si="8"/>
        <v>7890869.0764119597</v>
      </c>
      <c r="AF215" s="5">
        <f t="shared" si="9"/>
        <v>867995.59840531554</v>
      </c>
      <c r="AG215" s="15"/>
      <c r="AH215" s="15"/>
      <c r="AI215" s="38">
        <f t="shared" si="11"/>
        <v>8758864.6748172753</v>
      </c>
      <c r="AJ215" s="15" t="s">
        <v>14</v>
      </c>
      <c r="AK215" s="15" t="s">
        <v>14</v>
      </c>
      <c r="AL215" s="15" t="s">
        <v>269</v>
      </c>
      <c r="AM215" s="15" t="s">
        <v>269</v>
      </c>
      <c r="AN215" s="15" t="s">
        <v>14</v>
      </c>
      <c r="AO215" s="72" t="s">
        <v>269</v>
      </c>
      <c r="AP215" s="15" t="s">
        <v>14</v>
      </c>
      <c r="AQ215" s="15" t="s">
        <v>1372</v>
      </c>
      <c r="AR215" s="15"/>
    </row>
    <row r="216" spans="1:44" ht="14.25" customHeight="1" x14ac:dyDescent="0.25">
      <c r="A216" s="6">
        <f t="shared" si="10"/>
        <v>145</v>
      </c>
      <c r="B216" s="21">
        <v>217</v>
      </c>
      <c r="C216" s="22" t="s">
        <v>64</v>
      </c>
      <c r="D216" s="23" t="s">
        <v>65</v>
      </c>
      <c r="E216" s="24" t="s">
        <v>253</v>
      </c>
      <c r="F216" s="24" t="s">
        <v>366</v>
      </c>
      <c r="G216" s="25" t="s">
        <v>80</v>
      </c>
      <c r="H216" s="24" t="s">
        <v>113</v>
      </c>
      <c r="I216" s="27" t="s">
        <v>822</v>
      </c>
      <c r="J216" s="26">
        <v>11726</v>
      </c>
      <c r="K216" s="27"/>
      <c r="L216" s="28">
        <v>38670</v>
      </c>
      <c r="M216" s="28">
        <v>39035</v>
      </c>
      <c r="N216" s="29" t="s">
        <v>348</v>
      </c>
      <c r="O216" s="31" t="s">
        <v>349</v>
      </c>
      <c r="P216" s="35" t="s">
        <v>17</v>
      </c>
      <c r="Q216" s="31" t="s">
        <v>73</v>
      </c>
      <c r="R216" s="32" t="s">
        <v>823</v>
      </c>
      <c r="S216" s="33" t="s">
        <v>15</v>
      </c>
      <c r="T216" s="34">
        <v>39035</v>
      </c>
      <c r="U216" s="15" t="b">
        <v>1</v>
      </c>
      <c r="V216" s="15" t="s">
        <v>253</v>
      </c>
      <c r="W216" s="15" t="b">
        <v>1</v>
      </c>
      <c r="X216" s="15" t="s">
        <v>366</v>
      </c>
      <c r="Y216" s="15" t="b">
        <v>1</v>
      </c>
      <c r="Z216" s="15" t="s">
        <v>822</v>
      </c>
      <c r="AA216" s="36" t="s">
        <v>824</v>
      </c>
      <c r="AB216" s="15" t="s">
        <v>253</v>
      </c>
      <c r="AC216" s="15"/>
      <c r="AD216" s="15" t="s">
        <v>77</v>
      </c>
      <c r="AE216" s="37">
        <f t="shared" si="8"/>
        <v>7890869.0764119597</v>
      </c>
      <c r="AF216" s="5">
        <f t="shared" si="9"/>
        <v>867995.59840531554</v>
      </c>
      <c r="AG216" s="15"/>
      <c r="AH216" s="15"/>
      <c r="AI216" s="38">
        <f t="shared" si="11"/>
        <v>8758864.6748172753</v>
      </c>
      <c r="AJ216" s="15" t="s">
        <v>253</v>
      </c>
      <c r="AK216" s="15" t="s">
        <v>253</v>
      </c>
      <c r="AL216" s="15" t="s">
        <v>366</v>
      </c>
      <c r="AM216" s="15" t="s">
        <v>366</v>
      </c>
      <c r="AN216" s="15" t="s">
        <v>9</v>
      </c>
      <c r="AO216" s="72" t="s">
        <v>366</v>
      </c>
      <c r="AP216" s="15" t="s">
        <v>9</v>
      </c>
      <c r="AQ216" s="15" t="s">
        <v>1391</v>
      </c>
      <c r="AR216" s="15"/>
    </row>
    <row r="217" spans="1:44" ht="14.25" customHeight="1" x14ac:dyDescent="0.25">
      <c r="A217" s="6">
        <f t="shared" si="10"/>
        <v>146</v>
      </c>
      <c r="B217" s="21">
        <v>218</v>
      </c>
      <c r="C217" s="22" t="s">
        <v>64</v>
      </c>
      <c r="D217" s="23" t="s">
        <v>65</v>
      </c>
      <c r="E217" s="24" t="s">
        <v>220</v>
      </c>
      <c r="F217" s="24" t="s">
        <v>346</v>
      </c>
      <c r="G217" s="25" t="s">
        <v>68</v>
      </c>
      <c r="H217" s="24" t="s">
        <v>567</v>
      </c>
      <c r="I217" s="27" t="s">
        <v>825</v>
      </c>
      <c r="J217" s="26">
        <v>11728</v>
      </c>
      <c r="K217" s="27"/>
      <c r="L217" s="28">
        <v>38670</v>
      </c>
      <c r="M217" s="28">
        <v>39035</v>
      </c>
      <c r="N217" s="29" t="s">
        <v>348</v>
      </c>
      <c r="O217" s="31" t="s">
        <v>349</v>
      </c>
      <c r="P217" s="35" t="s">
        <v>17</v>
      </c>
      <c r="Q217" s="31" t="s">
        <v>73</v>
      </c>
      <c r="R217" s="32" t="s">
        <v>826</v>
      </c>
      <c r="S217" s="33" t="s">
        <v>311</v>
      </c>
      <c r="T217" s="34">
        <v>39035</v>
      </c>
      <c r="U217" s="15" t="b">
        <v>1</v>
      </c>
      <c r="V217" s="15" t="s">
        <v>220</v>
      </c>
      <c r="W217" s="15" t="b">
        <v>1</v>
      </c>
      <c r="X217" s="15" t="s">
        <v>346</v>
      </c>
      <c r="Y217" s="15" t="b">
        <v>1</v>
      </c>
      <c r="Z217" s="15" t="s">
        <v>825</v>
      </c>
      <c r="AA217" s="36" t="s">
        <v>351</v>
      </c>
      <c r="AB217" s="15" t="s">
        <v>220</v>
      </c>
      <c r="AC217" s="15"/>
      <c r="AD217" s="15" t="str">
        <f>VLOOKUP(J217,[1]All!$I$78:$J$376,2,FALSE)</f>
        <v>Oke</v>
      </c>
      <c r="AE217" s="37">
        <f t="shared" si="8"/>
        <v>7890869.0764119597</v>
      </c>
      <c r="AF217" s="5">
        <f t="shared" si="9"/>
        <v>867995.59840531554</v>
      </c>
      <c r="AG217" s="15"/>
      <c r="AH217" s="15"/>
      <c r="AI217" s="38">
        <f t="shared" si="11"/>
        <v>8758864.6748172753</v>
      </c>
      <c r="AJ217" s="15" t="s">
        <v>220</v>
      </c>
      <c r="AK217" s="15" t="s">
        <v>220</v>
      </c>
      <c r="AL217" s="15" t="s">
        <v>346</v>
      </c>
      <c r="AM217" s="15" t="s">
        <v>346</v>
      </c>
      <c r="AN217" s="15" t="s">
        <v>21</v>
      </c>
      <c r="AO217" s="72" t="s">
        <v>346</v>
      </c>
      <c r="AP217" s="15" t="s">
        <v>21</v>
      </c>
      <c r="AQ217" s="15" t="s">
        <v>567</v>
      </c>
      <c r="AR217" s="15" t="s">
        <v>1493</v>
      </c>
    </row>
    <row r="218" spans="1:44" ht="14.25" customHeight="1" x14ac:dyDescent="0.25">
      <c r="A218" s="6">
        <f t="shared" si="10"/>
        <v>147</v>
      </c>
      <c r="B218" s="21">
        <v>219</v>
      </c>
      <c r="C218" s="22" t="s">
        <v>64</v>
      </c>
      <c r="D218" s="23" t="s">
        <v>65</v>
      </c>
      <c r="E218" s="24" t="s">
        <v>331</v>
      </c>
      <c r="F218" s="24" t="s">
        <v>827</v>
      </c>
      <c r="G218" s="25" t="s">
        <v>80</v>
      </c>
      <c r="H218" s="24" t="s">
        <v>113</v>
      </c>
      <c r="I218" s="27" t="s">
        <v>828</v>
      </c>
      <c r="J218" s="26">
        <v>11729</v>
      </c>
      <c r="K218" s="27"/>
      <c r="L218" s="28">
        <v>38670</v>
      </c>
      <c r="M218" s="28">
        <v>39035</v>
      </c>
      <c r="N218" s="29" t="s">
        <v>348</v>
      </c>
      <c r="O218" s="31" t="s">
        <v>349</v>
      </c>
      <c r="P218" s="35" t="s">
        <v>17</v>
      </c>
      <c r="Q218" s="31" t="s">
        <v>73</v>
      </c>
      <c r="R218" s="32" t="s">
        <v>829</v>
      </c>
      <c r="S218" s="33" t="s">
        <v>335</v>
      </c>
      <c r="T218" s="34">
        <v>39035</v>
      </c>
      <c r="U218" s="15" t="b">
        <v>1</v>
      </c>
      <c r="V218" s="15" t="s">
        <v>331</v>
      </c>
      <c r="W218" s="15" t="b">
        <v>1</v>
      </c>
      <c r="X218" s="15" t="s">
        <v>827</v>
      </c>
      <c r="Y218" s="15" t="b">
        <v>1</v>
      </c>
      <c r="Z218" s="15" t="s">
        <v>828</v>
      </c>
      <c r="AA218" s="36" t="s">
        <v>830</v>
      </c>
      <c r="AB218" s="15" t="s">
        <v>331</v>
      </c>
      <c r="AC218" s="15"/>
      <c r="AD218" s="15" t="s">
        <v>77</v>
      </c>
      <c r="AE218" s="37">
        <f t="shared" si="8"/>
        <v>7890869.0764119597</v>
      </c>
      <c r="AF218" s="5">
        <f t="shared" si="9"/>
        <v>867995.59840531554</v>
      </c>
      <c r="AG218" s="15"/>
      <c r="AH218" s="15"/>
      <c r="AI218" s="38">
        <f t="shared" si="11"/>
        <v>8758864.6748172753</v>
      </c>
      <c r="AJ218" s="15" t="s">
        <v>331</v>
      </c>
      <c r="AK218" s="15" t="s">
        <v>331</v>
      </c>
      <c r="AL218" s="15" t="s">
        <v>827</v>
      </c>
      <c r="AM218" s="15" t="s">
        <v>827</v>
      </c>
      <c r="AN218" s="15" t="s">
        <v>12</v>
      </c>
      <c r="AO218" s="72" t="s">
        <v>827</v>
      </c>
      <c r="AP218" s="15" t="s">
        <v>12</v>
      </c>
      <c r="AQ218" s="15" t="s">
        <v>1391</v>
      </c>
      <c r="AR218" s="15"/>
    </row>
    <row r="219" spans="1:44" ht="14.25" customHeight="1" x14ac:dyDescent="0.25">
      <c r="A219" s="6">
        <f t="shared" si="10"/>
        <v>148</v>
      </c>
      <c r="B219" s="21">
        <v>220</v>
      </c>
      <c r="C219" s="22" t="s">
        <v>64</v>
      </c>
      <c r="D219" s="23" t="s">
        <v>65</v>
      </c>
      <c r="E219" s="24" t="s">
        <v>14</v>
      </c>
      <c r="F219" s="24" t="s">
        <v>269</v>
      </c>
      <c r="G219" s="25" t="s">
        <v>80</v>
      </c>
      <c r="H219" s="24" t="s">
        <v>113</v>
      </c>
      <c r="I219" s="27" t="s">
        <v>831</v>
      </c>
      <c r="J219" s="26">
        <v>11766</v>
      </c>
      <c r="K219" s="27"/>
      <c r="L219" s="28">
        <v>38684</v>
      </c>
      <c r="M219" s="28">
        <v>39049</v>
      </c>
      <c r="N219" s="29" t="s">
        <v>348</v>
      </c>
      <c r="O219" s="31" t="s">
        <v>349</v>
      </c>
      <c r="P219" s="35" t="s">
        <v>17</v>
      </c>
      <c r="Q219" s="31" t="s">
        <v>73</v>
      </c>
      <c r="R219" s="32" t="s">
        <v>832</v>
      </c>
      <c r="S219" s="33" t="s">
        <v>264</v>
      </c>
      <c r="T219" s="34">
        <v>39049</v>
      </c>
      <c r="U219" s="15" t="b">
        <v>1</v>
      </c>
      <c r="V219" s="15" t="s">
        <v>14</v>
      </c>
      <c r="W219" s="15" t="b">
        <v>1</v>
      </c>
      <c r="X219" s="15" t="s">
        <v>269</v>
      </c>
      <c r="Y219" s="15" t="b">
        <v>1</v>
      </c>
      <c r="Z219" s="15" t="s">
        <v>831</v>
      </c>
      <c r="AA219" s="36" t="s">
        <v>272</v>
      </c>
      <c r="AB219" s="15" t="s">
        <v>14</v>
      </c>
      <c r="AC219" s="15"/>
      <c r="AD219" s="15" t="str">
        <f>VLOOKUP(J219,[1]All!$I$78:$J$376,2,FALSE)</f>
        <v>Oke</v>
      </c>
      <c r="AE219" s="37">
        <f t="shared" si="8"/>
        <v>7890869.0764119597</v>
      </c>
      <c r="AF219" s="5">
        <f t="shared" si="9"/>
        <v>867995.59840531554</v>
      </c>
      <c r="AG219" s="15"/>
      <c r="AH219" s="15"/>
      <c r="AI219" s="38">
        <f t="shared" si="11"/>
        <v>8758864.6748172753</v>
      </c>
      <c r="AJ219" s="15" t="s">
        <v>14</v>
      </c>
      <c r="AK219" s="15" t="s">
        <v>14</v>
      </c>
      <c r="AL219" s="15" t="s">
        <v>269</v>
      </c>
      <c r="AM219" s="15" t="s">
        <v>269</v>
      </c>
      <c r="AN219" s="15" t="s">
        <v>14</v>
      </c>
      <c r="AO219" s="72" t="s">
        <v>269</v>
      </c>
      <c r="AP219" s="15" t="s">
        <v>14</v>
      </c>
      <c r="AQ219" s="15" t="s">
        <v>1391</v>
      </c>
      <c r="AR219" s="15"/>
    </row>
    <row r="220" spans="1:44" ht="14.25" customHeight="1" x14ac:dyDescent="0.25">
      <c r="A220" s="6">
        <f t="shared" si="10"/>
        <v>149</v>
      </c>
      <c r="B220" s="21">
        <v>221</v>
      </c>
      <c r="C220" s="22" t="s">
        <v>64</v>
      </c>
      <c r="D220" s="23" t="s">
        <v>65</v>
      </c>
      <c r="E220" s="24" t="s">
        <v>1</v>
      </c>
      <c r="F220" s="24" t="s">
        <v>118</v>
      </c>
      <c r="G220" s="25" t="s">
        <v>80</v>
      </c>
      <c r="H220" s="54" t="s">
        <v>113</v>
      </c>
      <c r="I220" s="27" t="s">
        <v>833</v>
      </c>
      <c r="J220" s="26">
        <v>11767</v>
      </c>
      <c r="K220" s="59"/>
      <c r="L220" s="28">
        <v>38684</v>
      </c>
      <c r="M220" s="28">
        <v>39049</v>
      </c>
      <c r="N220" s="55" t="s">
        <v>348</v>
      </c>
      <c r="O220" s="31" t="s">
        <v>349</v>
      </c>
      <c r="P220" s="62" t="s">
        <v>17</v>
      </c>
      <c r="Q220" s="31" t="s">
        <v>73</v>
      </c>
      <c r="R220" s="32" t="s">
        <v>834</v>
      </c>
      <c r="S220" s="61" t="s">
        <v>121</v>
      </c>
      <c r="T220" s="34">
        <v>39049</v>
      </c>
      <c r="U220" s="15" t="b">
        <v>1</v>
      </c>
      <c r="V220" s="15" t="s">
        <v>1</v>
      </c>
      <c r="W220" s="15" t="b">
        <v>1</v>
      </c>
      <c r="X220" s="15" t="s">
        <v>118</v>
      </c>
      <c r="Y220" s="15" t="b">
        <v>1</v>
      </c>
      <c r="Z220" s="15" t="s">
        <v>833</v>
      </c>
      <c r="AA220" s="36" t="s">
        <v>122</v>
      </c>
      <c r="AB220" s="15" t="s">
        <v>1</v>
      </c>
      <c r="AC220" s="15"/>
      <c r="AD220" s="15" t="s">
        <v>77</v>
      </c>
      <c r="AE220" s="37">
        <f t="shared" si="8"/>
        <v>7890869.0764119597</v>
      </c>
      <c r="AF220" s="5">
        <f t="shared" si="9"/>
        <v>867995.59840531554</v>
      </c>
      <c r="AG220" s="15"/>
      <c r="AH220" s="15"/>
      <c r="AI220" s="38">
        <f t="shared" si="11"/>
        <v>8758864.6748172753</v>
      </c>
      <c r="AJ220" s="15" t="s">
        <v>1</v>
      </c>
      <c r="AK220" s="15" t="s">
        <v>1</v>
      </c>
      <c r="AL220" s="15" t="s">
        <v>118</v>
      </c>
      <c r="AM220" s="15" t="s">
        <v>118</v>
      </c>
      <c r="AN220" s="15" t="s">
        <v>1</v>
      </c>
      <c r="AO220" s="72" t="s">
        <v>118</v>
      </c>
      <c r="AP220" s="15" t="s">
        <v>1</v>
      </c>
      <c r="AQ220" s="15" t="s">
        <v>1391</v>
      </c>
      <c r="AR220" s="15"/>
    </row>
    <row r="221" spans="1:44" ht="14.25" customHeight="1" x14ac:dyDescent="0.25">
      <c r="A221" s="6">
        <f t="shared" si="10"/>
        <v>150</v>
      </c>
      <c r="B221" s="21">
        <v>222</v>
      </c>
      <c r="C221" s="22" t="s">
        <v>64</v>
      </c>
      <c r="D221" s="23" t="s">
        <v>65</v>
      </c>
      <c r="E221" s="24" t="s">
        <v>1</v>
      </c>
      <c r="F221" s="24" t="s">
        <v>118</v>
      </c>
      <c r="G221" s="25" t="s">
        <v>80</v>
      </c>
      <c r="H221" s="54" t="s">
        <v>558</v>
      </c>
      <c r="I221" s="27" t="s">
        <v>835</v>
      </c>
      <c r="J221" s="26">
        <v>11769</v>
      </c>
      <c r="K221" s="59"/>
      <c r="L221" s="28">
        <v>38684</v>
      </c>
      <c r="M221" s="28">
        <v>39049</v>
      </c>
      <c r="N221" s="55" t="s">
        <v>348</v>
      </c>
      <c r="O221" s="31" t="s">
        <v>349</v>
      </c>
      <c r="P221" s="62" t="s">
        <v>17</v>
      </c>
      <c r="Q221" s="31" t="s">
        <v>73</v>
      </c>
      <c r="R221" s="32" t="s">
        <v>836</v>
      </c>
      <c r="S221" s="61" t="s">
        <v>121</v>
      </c>
      <c r="T221" s="34">
        <v>39049</v>
      </c>
      <c r="U221" s="15" t="b">
        <v>1</v>
      </c>
      <c r="V221" s="15" t="s">
        <v>1</v>
      </c>
      <c r="W221" s="15" t="b">
        <v>1</v>
      </c>
      <c r="X221" s="15" t="s">
        <v>118</v>
      </c>
      <c r="Y221" s="15" t="b">
        <v>1</v>
      </c>
      <c r="Z221" s="15" t="s">
        <v>835</v>
      </c>
      <c r="AA221" s="36" t="s">
        <v>699</v>
      </c>
      <c r="AB221" s="15" t="s">
        <v>1</v>
      </c>
      <c r="AC221" s="15"/>
      <c r="AD221" s="15" t="str">
        <f>VLOOKUP(J221,[1]All!$I$78:$J$376,2,FALSE)</f>
        <v>Oke</v>
      </c>
      <c r="AE221" s="37">
        <f t="shared" si="8"/>
        <v>7890869.0764119597</v>
      </c>
      <c r="AF221" s="5">
        <f t="shared" si="9"/>
        <v>867995.59840531554</v>
      </c>
      <c r="AG221" s="15"/>
      <c r="AH221" s="15"/>
      <c r="AI221" s="38">
        <f t="shared" si="11"/>
        <v>8758864.6748172753</v>
      </c>
      <c r="AJ221" s="15" t="s">
        <v>1</v>
      </c>
      <c r="AK221" s="15" t="s">
        <v>1</v>
      </c>
      <c r="AL221" s="15" t="s">
        <v>118</v>
      </c>
      <c r="AM221" s="15" t="s">
        <v>118</v>
      </c>
      <c r="AN221" s="15" t="s">
        <v>1</v>
      </c>
      <c r="AO221" s="72" t="s">
        <v>118</v>
      </c>
      <c r="AP221" s="15" t="s">
        <v>1</v>
      </c>
      <c r="AQ221" s="15" t="s">
        <v>1428</v>
      </c>
      <c r="AR221" s="15"/>
    </row>
    <row r="222" spans="1:44" ht="14.25" customHeight="1" x14ac:dyDescent="0.25">
      <c r="A222" s="6">
        <f t="shared" si="10"/>
        <v>151</v>
      </c>
      <c r="B222" s="21">
        <v>223</v>
      </c>
      <c r="C222" s="22" t="s">
        <v>64</v>
      </c>
      <c r="D222" s="23" t="s">
        <v>65</v>
      </c>
      <c r="E222" s="24" t="s">
        <v>1</v>
      </c>
      <c r="F222" s="24" t="s">
        <v>118</v>
      </c>
      <c r="G222" s="25" t="s">
        <v>80</v>
      </c>
      <c r="H222" s="54" t="s">
        <v>113</v>
      </c>
      <c r="I222" s="27" t="s">
        <v>837</v>
      </c>
      <c r="J222" s="26">
        <v>11772</v>
      </c>
      <c r="K222" s="59"/>
      <c r="L222" s="28">
        <v>38684</v>
      </c>
      <c r="M222" s="28">
        <v>39049</v>
      </c>
      <c r="N222" s="55" t="s">
        <v>348</v>
      </c>
      <c r="O222" s="31" t="s">
        <v>349</v>
      </c>
      <c r="P222" s="62" t="s">
        <v>17</v>
      </c>
      <c r="Q222" s="31" t="s">
        <v>73</v>
      </c>
      <c r="R222" s="32" t="s">
        <v>838</v>
      </c>
      <c r="S222" s="61" t="s">
        <v>121</v>
      </c>
      <c r="T222" s="34">
        <v>39049</v>
      </c>
      <c r="U222" s="15" t="b">
        <v>1</v>
      </c>
      <c r="V222" s="15" t="s">
        <v>1</v>
      </c>
      <c r="W222" s="15" t="b">
        <v>1</v>
      </c>
      <c r="X222" s="15" t="s">
        <v>118</v>
      </c>
      <c r="Y222" s="15" t="b">
        <v>1</v>
      </c>
      <c r="Z222" s="15" t="s">
        <v>837</v>
      </c>
      <c r="AA222" s="36" t="s">
        <v>122</v>
      </c>
      <c r="AB222" s="15" t="s">
        <v>1</v>
      </c>
      <c r="AC222" s="15"/>
      <c r="AD222" s="15" t="s">
        <v>77</v>
      </c>
      <c r="AE222" s="37">
        <f t="shared" si="8"/>
        <v>7890869.0764119597</v>
      </c>
      <c r="AF222" s="5">
        <f t="shared" si="9"/>
        <v>867995.59840531554</v>
      </c>
      <c r="AG222" s="15"/>
      <c r="AH222" s="15"/>
      <c r="AI222" s="38">
        <f t="shared" si="11"/>
        <v>8758864.6748172753</v>
      </c>
      <c r="AJ222" s="15" t="s">
        <v>1</v>
      </c>
      <c r="AK222" s="15" t="s">
        <v>1</v>
      </c>
      <c r="AL222" s="15" t="s">
        <v>118</v>
      </c>
      <c r="AM222" s="15" t="s">
        <v>118</v>
      </c>
      <c r="AN222" s="15" t="s">
        <v>1</v>
      </c>
      <c r="AO222" s="72" t="s">
        <v>118</v>
      </c>
      <c r="AP222" s="15" t="s">
        <v>1</v>
      </c>
      <c r="AQ222" s="15" t="s">
        <v>1391</v>
      </c>
      <c r="AR222" s="15"/>
    </row>
    <row r="223" spans="1:44" ht="14.25" customHeight="1" x14ac:dyDescent="0.25">
      <c r="A223" s="6">
        <f t="shared" si="10"/>
        <v>152</v>
      </c>
      <c r="B223" s="21">
        <v>224</v>
      </c>
      <c r="C223" s="22" t="s">
        <v>64</v>
      </c>
      <c r="D223" s="23" t="s">
        <v>65</v>
      </c>
      <c r="E223" s="24" t="s">
        <v>233</v>
      </c>
      <c r="F223" s="24" t="s">
        <v>839</v>
      </c>
      <c r="G223" s="25" t="s">
        <v>80</v>
      </c>
      <c r="H223" s="24" t="s">
        <v>840</v>
      </c>
      <c r="I223" s="68" t="s">
        <v>841</v>
      </c>
      <c r="J223" s="64">
        <v>11773</v>
      </c>
      <c r="K223" s="27"/>
      <c r="L223" s="28">
        <v>38684</v>
      </c>
      <c r="M223" s="28">
        <v>39049</v>
      </c>
      <c r="N223" s="29" t="s">
        <v>348</v>
      </c>
      <c r="O223" s="66" t="s">
        <v>349</v>
      </c>
      <c r="P223" s="35" t="s">
        <v>17</v>
      </c>
      <c r="Q223" s="66" t="s">
        <v>73</v>
      </c>
      <c r="R223" s="67" t="s">
        <v>842</v>
      </c>
      <c r="S223" s="33" t="s">
        <v>345</v>
      </c>
      <c r="T223" s="34">
        <v>39049</v>
      </c>
      <c r="U223" s="15" t="b">
        <v>1</v>
      </c>
      <c r="V223" s="15" t="s">
        <v>233</v>
      </c>
      <c r="W223" s="15" t="b">
        <v>1</v>
      </c>
      <c r="X223" s="15" t="s">
        <v>839</v>
      </c>
      <c r="Y223" s="15" t="b">
        <v>1</v>
      </c>
      <c r="Z223" s="15" t="s">
        <v>841</v>
      </c>
      <c r="AA223" s="36" t="s">
        <v>843</v>
      </c>
      <c r="AB223" s="15" t="s">
        <v>233</v>
      </c>
      <c r="AC223" s="15"/>
      <c r="AD223" s="15" t="str">
        <f>VLOOKUP(J223,[1]All!$I$78:$J$376,2,FALSE)</f>
        <v>Oke</v>
      </c>
      <c r="AE223" s="37">
        <f t="shared" si="8"/>
        <v>7890869.0764119597</v>
      </c>
      <c r="AF223" s="5">
        <f t="shared" si="9"/>
        <v>867995.59840531554</v>
      </c>
      <c r="AG223" s="15"/>
      <c r="AH223" s="15"/>
      <c r="AI223" s="38">
        <f t="shared" si="11"/>
        <v>8758864.6748172753</v>
      </c>
      <c r="AJ223" s="15" t="s">
        <v>233</v>
      </c>
      <c r="AK223" s="15" t="s">
        <v>233</v>
      </c>
      <c r="AL223" s="15" t="s">
        <v>839</v>
      </c>
      <c r="AM223" s="15" t="s">
        <v>839</v>
      </c>
      <c r="AN223" s="15" t="s">
        <v>233</v>
      </c>
      <c r="AO223" s="72" t="s">
        <v>839</v>
      </c>
      <c r="AP223" s="15" t="s">
        <v>2</v>
      </c>
      <c r="AQ223" s="15" t="s">
        <v>1428</v>
      </c>
      <c r="AR223" s="15"/>
    </row>
    <row r="224" spans="1:44" ht="14.25" customHeight="1" x14ac:dyDescent="0.25">
      <c r="A224" s="6">
        <f t="shared" si="10"/>
        <v>153</v>
      </c>
      <c r="B224" s="21">
        <v>225</v>
      </c>
      <c r="C224" s="22" t="s">
        <v>64</v>
      </c>
      <c r="D224" s="23" t="s">
        <v>65</v>
      </c>
      <c r="E224" s="24" t="s">
        <v>428</v>
      </c>
      <c r="F224" s="24" t="s">
        <v>67</v>
      </c>
      <c r="G224" s="25" t="s">
        <v>68</v>
      </c>
      <c r="H224" s="24" t="s">
        <v>844</v>
      </c>
      <c r="I224" s="27" t="s">
        <v>845</v>
      </c>
      <c r="J224" s="26">
        <v>11781</v>
      </c>
      <c r="K224" s="27"/>
      <c r="L224" s="28">
        <v>38687</v>
      </c>
      <c r="M224" s="28">
        <v>39052</v>
      </c>
      <c r="N224" s="29" t="s">
        <v>348</v>
      </c>
      <c r="O224" s="31" t="s">
        <v>349</v>
      </c>
      <c r="P224" s="35" t="s">
        <v>17</v>
      </c>
      <c r="Q224" s="31" t="s">
        <v>73</v>
      </c>
      <c r="R224" s="32" t="s">
        <v>846</v>
      </c>
      <c r="S224" s="33" t="s">
        <v>75</v>
      </c>
      <c r="T224" s="34">
        <v>39052</v>
      </c>
      <c r="U224" s="15" t="b">
        <v>1</v>
      </c>
      <c r="V224" s="15" t="s">
        <v>428</v>
      </c>
      <c r="W224" s="15" t="b">
        <v>1</v>
      </c>
      <c r="X224" s="15" t="s">
        <v>67</v>
      </c>
      <c r="Y224" s="15" t="b">
        <v>1</v>
      </c>
      <c r="Z224" s="15" t="s">
        <v>845</v>
      </c>
      <c r="AA224" s="36" t="s">
        <v>847</v>
      </c>
      <c r="AB224" s="15" t="s">
        <v>428</v>
      </c>
      <c r="AC224" s="15"/>
      <c r="AD224" s="15" t="s">
        <v>77</v>
      </c>
      <c r="AE224" s="37">
        <f t="shared" si="8"/>
        <v>7890869.0764119597</v>
      </c>
      <c r="AF224" s="5">
        <f t="shared" si="9"/>
        <v>867995.59840531554</v>
      </c>
      <c r="AG224" s="15"/>
      <c r="AH224" s="15"/>
      <c r="AI224" s="38">
        <f t="shared" si="11"/>
        <v>8758864.6748172753</v>
      </c>
      <c r="AJ224" s="15" t="s">
        <v>428</v>
      </c>
      <c r="AK224" s="15" t="s">
        <v>428</v>
      </c>
      <c r="AL224" s="15" t="s">
        <v>67</v>
      </c>
      <c r="AM224" s="15" t="s">
        <v>67</v>
      </c>
      <c r="AN224" s="15" t="s">
        <v>22</v>
      </c>
      <c r="AO224" s="72" t="s">
        <v>67</v>
      </c>
      <c r="AP224" s="15" t="s">
        <v>22</v>
      </c>
      <c r="AQ224" s="15" t="s">
        <v>1439</v>
      </c>
      <c r="AR224" s="15" t="s">
        <v>1493</v>
      </c>
    </row>
    <row r="225" spans="1:44" ht="14.25" customHeight="1" x14ac:dyDescent="0.25">
      <c r="A225" s="6">
        <f t="shared" si="10"/>
        <v>154</v>
      </c>
      <c r="B225" s="21">
        <v>226</v>
      </c>
      <c r="C225" s="22" t="s">
        <v>64</v>
      </c>
      <c r="D225" s="23" t="s">
        <v>65</v>
      </c>
      <c r="E225" s="24" t="s">
        <v>450</v>
      </c>
      <c r="F225" s="24" t="s">
        <v>67</v>
      </c>
      <c r="G225" s="25" t="s">
        <v>68</v>
      </c>
      <c r="H225" s="24" t="s">
        <v>848</v>
      </c>
      <c r="I225" s="27" t="s">
        <v>849</v>
      </c>
      <c r="J225" s="26">
        <v>11784</v>
      </c>
      <c r="K225" s="27"/>
      <c r="L225" s="28">
        <v>38694</v>
      </c>
      <c r="M225" s="28">
        <v>38876</v>
      </c>
      <c r="N225" s="29" t="s">
        <v>348</v>
      </c>
      <c r="O225" s="31" t="s">
        <v>349</v>
      </c>
      <c r="P225" s="35" t="s">
        <v>17</v>
      </c>
      <c r="Q225" s="31" t="s">
        <v>73</v>
      </c>
      <c r="R225" s="32" t="s">
        <v>850</v>
      </c>
      <c r="S225" s="33" t="s">
        <v>75</v>
      </c>
      <c r="T225" s="34">
        <v>38876</v>
      </c>
      <c r="U225" s="15" t="b">
        <v>1</v>
      </c>
      <c r="V225" s="15" t="s">
        <v>450</v>
      </c>
      <c r="W225" s="15" t="b">
        <v>1</v>
      </c>
      <c r="X225" s="15" t="s">
        <v>67</v>
      </c>
      <c r="Y225" s="15" t="b">
        <v>1</v>
      </c>
      <c r="Z225" s="15" t="s">
        <v>849</v>
      </c>
      <c r="AA225" s="36" t="s">
        <v>678</v>
      </c>
      <c r="AB225" s="15" t="s">
        <v>450</v>
      </c>
      <c r="AC225" s="15"/>
      <c r="AD225" s="15" t="str">
        <f>VLOOKUP(J225,[1]All!$I$78:$J$376,2,FALSE)</f>
        <v>Oke</v>
      </c>
      <c r="AE225" s="37">
        <f t="shared" si="8"/>
        <v>7890869.0764119597</v>
      </c>
      <c r="AF225" s="5">
        <f t="shared" si="9"/>
        <v>867995.59840531554</v>
      </c>
      <c r="AG225" s="15"/>
      <c r="AH225" s="15"/>
      <c r="AI225" s="38">
        <f t="shared" si="11"/>
        <v>8758864.6748172753</v>
      </c>
      <c r="AJ225" s="15" t="s">
        <v>450</v>
      </c>
      <c r="AK225" s="15" t="s">
        <v>450</v>
      </c>
      <c r="AL225" s="15" t="s">
        <v>67</v>
      </c>
      <c r="AM225" s="15" t="s">
        <v>67</v>
      </c>
      <c r="AN225" s="15" t="s">
        <v>22</v>
      </c>
      <c r="AO225" s="72" t="s">
        <v>67</v>
      </c>
      <c r="AP225" s="15" t="s">
        <v>22</v>
      </c>
      <c r="AQ225" s="15" t="s">
        <v>1440</v>
      </c>
      <c r="AR225" s="15" t="s">
        <v>1493</v>
      </c>
    </row>
    <row r="226" spans="1:44" ht="14.25" customHeight="1" x14ac:dyDescent="0.25">
      <c r="A226" s="6">
        <f t="shared" si="10"/>
        <v>155</v>
      </c>
      <c r="B226" s="21">
        <v>227</v>
      </c>
      <c r="C226" s="22" t="s">
        <v>64</v>
      </c>
      <c r="D226" s="23" t="s">
        <v>65</v>
      </c>
      <c r="E226" s="24" t="s">
        <v>78</v>
      </c>
      <c r="F226" s="24" t="s">
        <v>185</v>
      </c>
      <c r="G226" s="25" t="s">
        <v>80</v>
      </c>
      <c r="H226" s="24" t="s">
        <v>851</v>
      </c>
      <c r="I226" s="27" t="s">
        <v>852</v>
      </c>
      <c r="J226" s="26">
        <v>11797</v>
      </c>
      <c r="K226" s="27"/>
      <c r="L226" s="28">
        <v>38687</v>
      </c>
      <c r="M226" s="28">
        <v>39052</v>
      </c>
      <c r="N226" s="29" t="s">
        <v>348</v>
      </c>
      <c r="O226" s="31" t="s">
        <v>349</v>
      </c>
      <c r="P226" s="35" t="s">
        <v>17</v>
      </c>
      <c r="Q226" s="31" t="s">
        <v>73</v>
      </c>
      <c r="R226" s="32" t="s">
        <v>853</v>
      </c>
      <c r="S226" s="33" t="s">
        <v>607</v>
      </c>
      <c r="T226" s="34">
        <v>39052</v>
      </c>
      <c r="U226" s="15" t="b">
        <v>1</v>
      </c>
      <c r="V226" s="15" t="s">
        <v>78</v>
      </c>
      <c r="W226" s="15" t="b">
        <v>1</v>
      </c>
      <c r="X226" s="15" t="s">
        <v>185</v>
      </c>
      <c r="Y226" s="15" t="b">
        <v>1</v>
      </c>
      <c r="Z226" s="15" t="s">
        <v>852</v>
      </c>
      <c r="AA226" s="36" t="s">
        <v>854</v>
      </c>
      <c r="AB226" s="15" t="s">
        <v>78</v>
      </c>
      <c r="AC226" s="15"/>
      <c r="AD226" s="15" t="str">
        <f>VLOOKUP(J226,[1]All!$I$78:$J$376,2,FALSE)</f>
        <v>Oke</v>
      </c>
      <c r="AE226" s="37">
        <f t="shared" ref="AE226:AE289" si="12">(2374923020+228572)/301</f>
        <v>7890869.0764119597</v>
      </c>
      <c r="AF226" s="5">
        <f t="shared" ref="AF226:AF289" si="13">AE226*11%</f>
        <v>867995.59840531554</v>
      </c>
      <c r="AG226" s="15"/>
      <c r="AH226" s="15"/>
      <c r="AI226" s="38">
        <f t="shared" si="11"/>
        <v>8758864.6748172753</v>
      </c>
      <c r="AJ226" s="15" t="s">
        <v>78</v>
      </c>
      <c r="AK226" s="15" t="s">
        <v>78</v>
      </c>
      <c r="AL226" s="15" t="s">
        <v>185</v>
      </c>
      <c r="AM226" s="15" t="s">
        <v>185</v>
      </c>
      <c r="AN226" s="15" t="s">
        <v>5</v>
      </c>
      <c r="AO226" s="72" t="s">
        <v>185</v>
      </c>
      <c r="AP226" s="15" t="s">
        <v>5</v>
      </c>
      <c r="AQ226" s="15" t="s">
        <v>1441</v>
      </c>
      <c r="AR226" s="15"/>
    </row>
    <row r="227" spans="1:44" ht="14.25" customHeight="1" x14ac:dyDescent="0.25">
      <c r="A227" s="6">
        <f t="shared" ref="A227:A290" si="14">A226+1</f>
        <v>156</v>
      </c>
      <c r="B227" s="21">
        <v>228</v>
      </c>
      <c r="C227" s="22" t="s">
        <v>64</v>
      </c>
      <c r="D227" s="23" t="s">
        <v>65</v>
      </c>
      <c r="E227" s="24" t="s">
        <v>220</v>
      </c>
      <c r="F227" s="24" t="s">
        <v>446</v>
      </c>
      <c r="G227" s="25" t="s">
        <v>80</v>
      </c>
      <c r="H227" s="24" t="s">
        <v>855</v>
      </c>
      <c r="I227" s="27" t="s">
        <v>856</v>
      </c>
      <c r="J227" s="26">
        <v>11798</v>
      </c>
      <c r="K227" s="27"/>
      <c r="L227" s="28">
        <v>38687</v>
      </c>
      <c r="M227" s="28">
        <v>39052</v>
      </c>
      <c r="N227" s="29" t="s">
        <v>348</v>
      </c>
      <c r="O227" s="31" t="s">
        <v>349</v>
      </c>
      <c r="P227" s="35" t="s">
        <v>17</v>
      </c>
      <c r="Q227" s="31" t="s">
        <v>73</v>
      </c>
      <c r="R227" s="32" t="s">
        <v>857</v>
      </c>
      <c r="S227" s="33" t="s">
        <v>224</v>
      </c>
      <c r="T227" s="34">
        <v>39052</v>
      </c>
      <c r="U227" s="15" t="b">
        <v>1</v>
      </c>
      <c r="V227" s="15" t="s">
        <v>220</v>
      </c>
      <c r="W227" s="15" t="b">
        <v>1</v>
      </c>
      <c r="X227" s="15" t="s">
        <v>446</v>
      </c>
      <c r="Y227" s="15" t="b">
        <v>1</v>
      </c>
      <c r="Z227" s="15" t="s">
        <v>856</v>
      </c>
      <c r="AA227" s="36" t="s">
        <v>858</v>
      </c>
      <c r="AB227" s="15" t="s">
        <v>220</v>
      </c>
      <c r="AC227" s="15"/>
      <c r="AD227" s="15" t="str">
        <f>VLOOKUP(J227,[1]All!$I$78:$J$376,2,FALSE)</f>
        <v>Oke</v>
      </c>
      <c r="AE227" s="37">
        <f t="shared" si="12"/>
        <v>7890869.0764119597</v>
      </c>
      <c r="AF227" s="5">
        <f t="shared" si="13"/>
        <v>867995.59840531554</v>
      </c>
      <c r="AG227" s="15"/>
      <c r="AH227" s="15"/>
      <c r="AI227" s="38">
        <f t="shared" si="11"/>
        <v>8758864.6748172753</v>
      </c>
      <c r="AJ227" s="15" t="s">
        <v>220</v>
      </c>
      <c r="AK227" s="15" t="s">
        <v>220</v>
      </c>
      <c r="AL227" s="15" t="s">
        <v>446</v>
      </c>
      <c r="AM227" s="15" t="s">
        <v>446</v>
      </c>
      <c r="AN227" s="15" t="s">
        <v>21</v>
      </c>
      <c r="AO227" s="72" t="s">
        <v>446</v>
      </c>
      <c r="AP227" s="15" t="s">
        <v>4</v>
      </c>
      <c r="AQ227" s="15" t="s">
        <v>1411</v>
      </c>
      <c r="AR227" s="15"/>
    </row>
    <row r="228" spans="1:44" ht="14.25" customHeight="1" x14ac:dyDescent="0.25">
      <c r="A228" s="6">
        <f t="shared" si="14"/>
        <v>157</v>
      </c>
      <c r="B228" s="21">
        <v>229</v>
      </c>
      <c r="C228" s="22" t="s">
        <v>64</v>
      </c>
      <c r="D228" s="23" t="s">
        <v>65</v>
      </c>
      <c r="E228" s="24" t="s">
        <v>331</v>
      </c>
      <c r="F228" s="24" t="s">
        <v>859</v>
      </c>
      <c r="G228" s="25" t="s">
        <v>80</v>
      </c>
      <c r="H228" s="24" t="s">
        <v>860</v>
      </c>
      <c r="I228" s="27" t="s">
        <v>861</v>
      </c>
      <c r="J228" s="26">
        <v>11803</v>
      </c>
      <c r="K228" s="27"/>
      <c r="L228" s="28">
        <v>38687</v>
      </c>
      <c r="M228" s="28">
        <v>39052</v>
      </c>
      <c r="N228" s="29" t="s">
        <v>348</v>
      </c>
      <c r="O228" s="31" t="s">
        <v>349</v>
      </c>
      <c r="P228" s="35" t="s">
        <v>17</v>
      </c>
      <c r="Q228" s="31" t="s">
        <v>73</v>
      </c>
      <c r="R228" s="32" t="s">
        <v>862</v>
      </c>
      <c r="S228" s="33" t="s">
        <v>374</v>
      </c>
      <c r="T228" s="34">
        <v>39052</v>
      </c>
      <c r="U228" s="15" t="b">
        <v>1</v>
      </c>
      <c r="V228" s="15" t="s">
        <v>331</v>
      </c>
      <c r="W228" s="15" t="b">
        <v>1</v>
      </c>
      <c r="X228" s="15" t="s">
        <v>859</v>
      </c>
      <c r="Y228" s="15" t="b">
        <v>1</v>
      </c>
      <c r="Z228" s="15" t="s">
        <v>861</v>
      </c>
      <c r="AA228" s="36" t="s">
        <v>863</v>
      </c>
      <c r="AB228" s="15" t="s">
        <v>331</v>
      </c>
      <c r="AC228" s="15"/>
      <c r="AD228" s="15" t="s">
        <v>77</v>
      </c>
      <c r="AE228" s="37">
        <f t="shared" si="12"/>
        <v>7890869.0764119597</v>
      </c>
      <c r="AF228" s="5">
        <f t="shared" si="13"/>
        <v>867995.59840531554</v>
      </c>
      <c r="AG228" s="15"/>
      <c r="AH228" s="15"/>
      <c r="AI228" s="38">
        <f t="shared" si="11"/>
        <v>8758864.6748172753</v>
      </c>
      <c r="AJ228" s="15" t="s">
        <v>331</v>
      </c>
      <c r="AK228" s="15" t="s">
        <v>331</v>
      </c>
      <c r="AL228" s="15" t="s">
        <v>864</v>
      </c>
      <c r="AM228" s="15" t="s">
        <v>864</v>
      </c>
      <c r="AN228" s="15" t="s">
        <v>13</v>
      </c>
      <c r="AO228" s="72" t="s">
        <v>864</v>
      </c>
      <c r="AP228" s="15" t="s">
        <v>13</v>
      </c>
      <c r="AQ228" s="15" t="s">
        <v>1411</v>
      </c>
      <c r="AR228" s="15"/>
    </row>
    <row r="229" spans="1:44" ht="14.25" customHeight="1" x14ac:dyDescent="0.25">
      <c r="A229" s="6">
        <f t="shared" si="14"/>
        <v>158</v>
      </c>
      <c r="B229" s="21">
        <v>230</v>
      </c>
      <c r="C229" s="22" t="s">
        <v>64</v>
      </c>
      <c r="D229" s="23" t="s">
        <v>65</v>
      </c>
      <c r="E229" s="24" t="s">
        <v>233</v>
      </c>
      <c r="F229" s="24" t="s">
        <v>839</v>
      </c>
      <c r="G229" s="25" t="s">
        <v>80</v>
      </c>
      <c r="H229" s="24" t="s">
        <v>604</v>
      </c>
      <c r="I229" s="27" t="s">
        <v>865</v>
      </c>
      <c r="J229" s="26">
        <v>11806</v>
      </c>
      <c r="K229" s="27"/>
      <c r="L229" s="28">
        <v>38687</v>
      </c>
      <c r="M229" s="28">
        <v>39052</v>
      </c>
      <c r="N229" s="29" t="s">
        <v>348</v>
      </c>
      <c r="O229" s="31" t="s">
        <v>349</v>
      </c>
      <c r="P229" s="35" t="s">
        <v>17</v>
      </c>
      <c r="Q229" s="31" t="s">
        <v>134</v>
      </c>
      <c r="R229" s="32" t="s">
        <v>866</v>
      </c>
      <c r="S229" s="33" t="s">
        <v>345</v>
      </c>
      <c r="T229" s="34">
        <v>39052</v>
      </c>
      <c r="U229" s="15" t="b">
        <v>1</v>
      </c>
      <c r="V229" s="15" t="s">
        <v>233</v>
      </c>
      <c r="W229" s="15" t="b">
        <v>1</v>
      </c>
      <c r="X229" s="15" t="s">
        <v>839</v>
      </c>
      <c r="Y229" s="15" t="b">
        <v>1</v>
      </c>
      <c r="Z229" s="15" t="s">
        <v>865</v>
      </c>
      <c r="AA229" s="36" t="s">
        <v>843</v>
      </c>
      <c r="AB229" s="15" t="s">
        <v>233</v>
      </c>
      <c r="AC229" s="15"/>
      <c r="AD229" s="15" t="str">
        <f>VLOOKUP(J229,[1]All!$I$78:$J$376,2,FALSE)</f>
        <v>Oke</v>
      </c>
      <c r="AE229" s="37">
        <f t="shared" si="12"/>
        <v>7890869.0764119597</v>
      </c>
      <c r="AF229" s="5">
        <f t="shared" si="13"/>
        <v>867995.59840531554</v>
      </c>
      <c r="AG229" s="15"/>
      <c r="AH229" s="15"/>
      <c r="AI229" s="38">
        <f t="shared" si="11"/>
        <v>8758864.6748172753</v>
      </c>
      <c r="AJ229" s="15" t="s">
        <v>233</v>
      </c>
      <c r="AK229" s="15" t="s">
        <v>233</v>
      </c>
      <c r="AL229" s="15" t="s">
        <v>839</v>
      </c>
      <c r="AM229" s="15" t="s">
        <v>337</v>
      </c>
      <c r="AN229" s="15" t="s">
        <v>233</v>
      </c>
      <c r="AO229" s="72" t="s">
        <v>839</v>
      </c>
      <c r="AP229" s="15" t="s">
        <v>2</v>
      </c>
      <c r="AQ229" s="15" t="s">
        <v>1442</v>
      </c>
      <c r="AR229" s="15"/>
    </row>
    <row r="230" spans="1:44" ht="14.25" customHeight="1" x14ac:dyDescent="0.25">
      <c r="A230" s="6">
        <f t="shared" si="14"/>
        <v>159</v>
      </c>
      <c r="B230" s="21">
        <v>231</v>
      </c>
      <c r="C230" s="22" t="s">
        <v>64</v>
      </c>
      <c r="D230" s="23" t="s">
        <v>65</v>
      </c>
      <c r="E230" s="24" t="s">
        <v>78</v>
      </c>
      <c r="F230" s="24" t="s">
        <v>185</v>
      </c>
      <c r="G230" s="25" t="s">
        <v>80</v>
      </c>
      <c r="H230" s="24" t="s">
        <v>105</v>
      </c>
      <c r="I230" s="27" t="s">
        <v>867</v>
      </c>
      <c r="J230" s="26">
        <v>11808</v>
      </c>
      <c r="K230" s="27"/>
      <c r="L230" s="28">
        <v>38687</v>
      </c>
      <c r="M230" s="28">
        <v>39052</v>
      </c>
      <c r="N230" s="29" t="s">
        <v>348</v>
      </c>
      <c r="O230" s="31" t="s">
        <v>349</v>
      </c>
      <c r="P230" s="35" t="s">
        <v>17</v>
      </c>
      <c r="Q230" s="31" t="s">
        <v>134</v>
      </c>
      <c r="R230" s="32" t="s">
        <v>868</v>
      </c>
      <c r="S230" s="33" t="s">
        <v>607</v>
      </c>
      <c r="T230" s="34">
        <v>39052</v>
      </c>
      <c r="U230" s="15" t="b">
        <v>1</v>
      </c>
      <c r="V230" s="15" t="s">
        <v>78</v>
      </c>
      <c r="W230" s="15" t="b">
        <v>1</v>
      </c>
      <c r="X230" s="15" t="s">
        <v>185</v>
      </c>
      <c r="Y230" s="15" t="b">
        <v>1</v>
      </c>
      <c r="Z230" s="15" t="s">
        <v>867</v>
      </c>
      <c r="AA230" s="36" t="s">
        <v>869</v>
      </c>
      <c r="AB230" s="15" t="s">
        <v>78</v>
      </c>
      <c r="AC230" s="15"/>
      <c r="AD230" s="15" t="s">
        <v>77</v>
      </c>
      <c r="AE230" s="37">
        <f t="shared" si="12"/>
        <v>7890869.0764119597</v>
      </c>
      <c r="AF230" s="5">
        <f t="shared" si="13"/>
        <v>867995.59840531554</v>
      </c>
      <c r="AG230" s="15"/>
      <c r="AH230" s="15"/>
      <c r="AI230" s="38">
        <f t="shared" si="11"/>
        <v>8758864.6748172753</v>
      </c>
      <c r="AJ230" s="15" t="s">
        <v>78</v>
      </c>
      <c r="AK230" s="15" t="s">
        <v>78</v>
      </c>
      <c r="AL230" s="15" t="s">
        <v>185</v>
      </c>
      <c r="AM230" s="15" t="s">
        <v>185</v>
      </c>
      <c r="AN230" s="15" t="s">
        <v>5</v>
      </c>
      <c r="AO230" s="72" t="s">
        <v>185</v>
      </c>
      <c r="AP230" s="15" t="s">
        <v>5</v>
      </c>
      <c r="AQ230" s="15" t="s">
        <v>1423</v>
      </c>
      <c r="AR230" s="15"/>
    </row>
    <row r="231" spans="1:44" ht="14.25" customHeight="1" x14ac:dyDescent="0.25">
      <c r="A231" s="6">
        <f t="shared" si="14"/>
        <v>160</v>
      </c>
      <c r="B231" s="21">
        <v>232</v>
      </c>
      <c r="C231" s="22" t="s">
        <v>64</v>
      </c>
      <c r="D231" s="23" t="s">
        <v>65</v>
      </c>
      <c r="E231" s="24" t="s">
        <v>78</v>
      </c>
      <c r="F231" s="24" t="s">
        <v>185</v>
      </c>
      <c r="G231" s="25" t="s">
        <v>80</v>
      </c>
      <c r="H231" s="24" t="s">
        <v>722</v>
      </c>
      <c r="I231" s="27" t="s">
        <v>870</v>
      </c>
      <c r="J231" s="26">
        <v>11811</v>
      </c>
      <c r="K231" s="27"/>
      <c r="L231" s="28">
        <v>38691</v>
      </c>
      <c r="M231" s="28">
        <v>39052</v>
      </c>
      <c r="N231" s="29" t="s">
        <v>348</v>
      </c>
      <c r="O231" s="31" t="s">
        <v>349</v>
      </c>
      <c r="P231" s="35" t="s">
        <v>17</v>
      </c>
      <c r="Q231" s="31" t="s">
        <v>73</v>
      </c>
      <c r="R231" s="32" t="s">
        <v>871</v>
      </c>
      <c r="S231" s="33" t="s">
        <v>607</v>
      </c>
      <c r="T231" s="34">
        <v>39052</v>
      </c>
      <c r="U231" s="15" t="b">
        <v>1</v>
      </c>
      <c r="V231" s="15" t="s">
        <v>78</v>
      </c>
      <c r="W231" s="15" t="b">
        <v>1</v>
      </c>
      <c r="X231" s="15" t="s">
        <v>185</v>
      </c>
      <c r="Y231" s="15" t="b">
        <v>1</v>
      </c>
      <c r="Z231" s="15" t="s">
        <v>870</v>
      </c>
      <c r="AA231" s="36" t="s">
        <v>872</v>
      </c>
      <c r="AB231" s="15" t="s">
        <v>78</v>
      </c>
      <c r="AC231" s="15"/>
      <c r="AD231" s="15" t="str">
        <f>VLOOKUP(J231,[1]All!$I$78:$J$376,2,FALSE)</f>
        <v>Oke</v>
      </c>
      <c r="AE231" s="37">
        <f t="shared" si="12"/>
        <v>7890869.0764119597</v>
      </c>
      <c r="AF231" s="5">
        <f t="shared" si="13"/>
        <v>867995.59840531554</v>
      </c>
      <c r="AG231" s="15"/>
      <c r="AH231" s="15"/>
      <c r="AI231" s="38">
        <f t="shared" si="11"/>
        <v>8758864.6748172753</v>
      </c>
      <c r="AJ231" s="15" t="s">
        <v>78</v>
      </c>
      <c r="AK231" s="15" t="s">
        <v>78</v>
      </c>
      <c r="AL231" s="15" t="s">
        <v>185</v>
      </c>
      <c r="AM231" s="15" t="s">
        <v>185</v>
      </c>
      <c r="AN231" s="15" t="s">
        <v>5</v>
      </c>
      <c r="AO231" s="72" t="s">
        <v>185</v>
      </c>
      <c r="AP231" s="15" t="s">
        <v>5</v>
      </c>
      <c r="AQ231" s="15" t="s">
        <v>1430</v>
      </c>
      <c r="AR231" s="15"/>
    </row>
    <row r="232" spans="1:44" ht="14.25" customHeight="1" x14ac:dyDescent="0.25">
      <c r="A232" s="6">
        <f t="shared" si="14"/>
        <v>161</v>
      </c>
      <c r="B232" s="21">
        <v>233</v>
      </c>
      <c r="C232" s="22" t="s">
        <v>64</v>
      </c>
      <c r="D232" s="23" t="s">
        <v>65</v>
      </c>
      <c r="E232" s="24" t="s">
        <v>78</v>
      </c>
      <c r="F232" s="24" t="s">
        <v>873</v>
      </c>
      <c r="G232" s="25" t="s">
        <v>80</v>
      </c>
      <c r="H232" s="24" t="s">
        <v>113</v>
      </c>
      <c r="I232" s="27" t="s">
        <v>874</v>
      </c>
      <c r="J232" s="26">
        <v>11816</v>
      </c>
      <c r="K232" s="27"/>
      <c r="L232" s="28">
        <v>38687</v>
      </c>
      <c r="M232" s="28">
        <v>39052</v>
      </c>
      <c r="N232" s="29" t="s">
        <v>348</v>
      </c>
      <c r="O232" s="31" t="s">
        <v>349</v>
      </c>
      <c r="P232" s="35" t="s">
        <v>17</v>
      </c>
      <c r="Q232" s="31" t="s">
        <v>73</v>
      </c>
      <c r="R232" s="32" t="s">
        <v>875</v>
      </c>
      <c r="S232" s="33" t="s">
        <v>876</v>
      </c>
      <c r="T232" s="34">
        <v>39052</v>
      </c>
      <c r="U232" s="15" t="b">
        <v>1</v>
      </c>
      <c r="V232" s="15" t="s">
        <v>78</v>
      </c>
      <c r="W232" s="15" t="b">
        <v>1</v>
      </c>
      <c r="X232" s="15" t="s">
        <v>873</v>
      </c>
      <c r="Y232" s="15" t="b">
        <v>1</v>
      </c>
      <c r="Z232" s="15" t="s">
        <v>874</v>
      </c>
      <c r="AA232" s="36" t="s">
        <v>877</v>
      </c>
      <c r="AB232" s="15" t="s">
        <v>78</v>
      </c>
      <c r="AC232" s="15"/>
      <c r="AD232" s="15" t="str">
        <f>VLOOKUP(J232,[1]All!$I$78:$J$376,2,FALSE)</f>
        <v>Oke</v>
      </c>
      <c r="AE232" s="37">
        <f t="shared" si="12"/>
        <v>7890869.0764119597</v>
      </c>
      <c r="AF232" s="5">
        <f t="shared" si="13"/>
        <v>867995.59840531554</v>
      </c>
      <c r="AG232" s="15"/>
      <c r="AH232" s="15"/>
      <c r="AI232" s="38">
        <f t="shared" si="11"/>
        <v>8758864.6748172753</v>
      </c>
      <c r="AJ232" s="15" t="s">
        <v>78</v>
      </c>
      <c r="AK232" s="15" t="s">
        <v>78</v>
      </c>
      <c r="AL232" s="15" t="s">
        <v>873</v>
      </c>
      <c r="AM232" s="15" t="s">
        <v>873</v>
      </c>
      <c r="AN232" s="15" t="s">
        <v>5</v>
      </c>
      <c r="AO232" s="72" t="s">
        <v>873</v>
      </c>
      <c r="AP232" s="15" t="s">
        <v>6</v>
      </c>
      <c r="AQ232" s="15" t="s">
        <v>1391</v>
      </c>
      <c r="AR232" s="15"/>
    </row>
    <row r="233" spans="1:44" ht="14.25" customHeight="1" x14ac:dyDescent="0.25">
      <c r="A233" s="6">
        <f t="shared" si="14"/>
        <v>162</v>
      </c>
      <c r="B233" s="21">
        <v>234</v>
      </c>
      <c r="C233" s="22" t="s">
        <v>64</v>
      </c>
      <c r="D233" s="23" t="s">
        <v>65</v>
      </c>
      <c r="E233" s="24" t="s">
        <v>78</v>
      </c>
      <c r="F233" s="24" t="s">
        <v>352</v>
      </c>
      <c r="G233" s="25" t="s">
        <v>80</v>
      </c>
      <c r="H233" s="24" t="s">
        <v>113</v>
      </c>
      <c r="I233" s="27" t="s">
        <v>878</v>
      </c>
      <c r="J233" s="26">
        <v>11818</v>
      </c>
      <c r="K233" s="27"/>
      <c r="L233" s="28">
        <v>38687</v>
      </c>
      <c r="M233" s="28">
        <v>39052</v>
      </c>
      <c r="N233" s="29" t="s">
        <v>348</v>
      </c>
      <c r="O233" s="31" t="s">
        <v>349</v>
      </c>
      <c r="P233" s="35" t="s">
        <v>17</v>
      </c>
      <c r="Q233" s="31" t="s">
        <v>73</v>
      </c>
      <c r="R233" s="32" t="s">
        <v>879</v>
      </c>
      <c r="S233" s="33" t="s">
        <v>116</v>
      </c>
      <c r="T233" s="34">
        <v>39052</v>
      </c>
      <c r="U233" s="15" t="b">
        <v>1</v>
      </c>
      <c r="V233" s="15" t="s">
        <v>78</v>
      </c>
      <c r="W233" s="15" t="b">
        <v>1</v>
      </c>
      <c r="X233" s="15" t="s">
        <v>352</v>
      </c>
      <c r="Y233" s="15" t="b">
        <v>1</v>
      </c>
      <c r="Z233" s="15" t="s">
        <v>878</v>
      </c>
      <c r="AA233" s="36" t="s">
        <v>807</v>
      </c>
      <c r="AB233" s="15" t="s">
        <v>78</v>
      </c>
      <c r="AC233" s="15"/>
      <c r="AD233" s="15" t="str">
        <f>VLOOKUP(J233,[1]All!$I$78:$J$376,2,FALSE)</f>
        <v>Oke</v>
      </c>
      <c r="AE233" s="37">
        <f t="shared" si="12"/>
        <v>7890869.0764119597</v>
      </c>
      <c r="AF233" s="5">
        <f t="shared" si="13"/>
        <v>867995.59840531554</v>
      </c>
      <c r="AG233" s="15"/>
      <c r="AH233" s="15"/>
      <c r="AI233" s="38">
        <f t="shared" si="11"/>
        <v>8758864.6748172753</v>
      </c>
      <c r="AJ233" s="15" t="s">
        <v>78</v>
      </c>
      <c r="AK233" s="15" t="s">
        <v>78</v>
      </c>
      <c r="AL233" s="15" t="s">
        <v>352</v>
      </c>
      <c r="AM233" s="15" t="s">
        <v>352</v>
      </c>
      <c r="AN233" s="15" t="s">
        <v>5</v>
      </c>
      <c r="AO233" s="72" t="s">
        <v>352</v>
      </c>
      <c r="AP233" s="15" t="s">
        <v>6</v>
      </c>
      <c r="AQ233" s="15" t="s">
        <v>1391</v>
      </c>
      <c r="AR233" s="15"/>
    </row>
    <row r="234" spans="1:44" ht="14.25" customHeight="1" x14ac:dyDescent="0.25">
      <c r="A234" s="6">
        <f t="shared" si="14"/>
        <v>163</v>
      </c>
      <c r="B234" s="21">
        <v>235</v>
      </c>
      <c r="C234" s="22" t="s">
        <v>64</v>
      </c>
      <c r="D234" s="23" t="s">
        <v>65</v>
      </c>
      <c r="E234" s="24" t="s">
        <v>220</v>
      </c>
      <c r="F234" s="24" t="s">
        <v>291</v>
      </c>
      <c r="G234" s="25" t="s">
        <v>68</v>
      </c>
      <c r="H234" s="24" t="s">
        <v>113</v>
      </c>
      <c r="I234" s="27" t="s">
        <v>880</v>
      </c>
      <c r="J234" s="26">
        <v>11827</v>
      </c>
      <c r="K234" s="27"/>
      <c r="L234" s="28">
        <v>38687</v>
      </c>
      <c r="M234" s="28">
        <v>39052</v>
      </c>
      <c r="N234" s="29" t="s">
        <v>348</v>
      </c>
      <c r="O234" s="31" t="s">
        <v>349</v>
      </c>
      <c r="P234" s="35" t="s">
        <v>17</v>
      </c>
      <c r="Q234" s="31" t="s">
        <v>73</v>
      </c>
      <c r="R234" s="32" t="s">
        <v>881</v>
      </c>
      <c r="S234" s="33" t="s">
        <v>311</v>
      </c>
      <c r="T234" s="34">
        <v>39052</v>
      </c>
      <c r="U234" s="15" t="b">
        <v>1</v>
      </c>
      <c r="V234" s="15" t="s">
        <v>220</v>
      </c>
      <c r="W234" s="15" t="b">
        <v>1</v>
      </c>
      <c r="X234" s="15" t="s">
        <v>291</v>
      </c>
      <c r="Y234" s="15" t="b">
        <v>1</v>
      </c>
      <c r="Z234" s="15" t="s">
        <v>880</v>
      </c>
      <c r="AA234" s="36" t="s">
        <v>437</v>
      </c>
      <c r="AB234" s="15" t="s">
        <v>220</v>
      </c>
      <c r="AC234" s="15"/>
      <c r="AD234" s="15" t="str">
        <f>VLOOKUP(J234,[1]All!$I$78:$J$376,2,FALSE)</f>
        <v>Oke</v>
      </c>
      <c r="AE234" s="37">
        <f t="shared" si="12"/>
        <v>7890869.0764119597</v>
      </c>
      <c r="AF234" s="5">
        <f t="shared" si="13"/>
        <v>867995.59840531554</v>
      </c>
      <c r="AG234" s="15"/>
      <c r="AH234" s="15"/>
      <c r="AI234" s="38">
        <f t="shared" si="11"/>
        <v>8758864.6748172753</v>
      </c>
      <c r="AJ234" s="15" t="s">
        <v>220</v>
      </c>
      <c r="AK234" s="15" t="s">
        <v>220</v>
      </c>
      <c r="AL234" s="15" t="s">
        <v>291</v>
      </c>
      <c r="AM234" s="15" t="s">
        <v>291</v>
      </c>
      <c r="AN234" s="15" t="s">
        <v>21</v>
      </c>
      <c r="AO234" s="72" t="s">
        <v>291</v>
      </c>
      <c r="AP234" s="15" t="s">
        <v>21</v>
      </c>
      <c r="AQ234" s="15" t="s">
        <v>1391</v>
      </c>
      <c r="AR234" s="15" t="s">
        <v>1493</v>
      </c>
    </row>
    <row r="235" spans="1:44" ht="14.25" customHeight="1" x14ac:dyDescent="0.25">
      <c r="A235" s="6">
        <f t="shared" si="14"/>
        <v>164</v>
      </c>
      <c r="B235" s="21">
        <v>236</v>
      </c>
      <c r="C235" s="22" t="s">
        <v>64</v>
      </c>
      <c r="D235" s="23" t="s">
        <v>65</v>
      </c>
      <c r="E235" s="24" t="s">
        <v>220</v>
      </c>
      <c r="F235" s="24" t="s">
        <v>291</v>
      </c>
      <c r="G235" s="25" t="s">
        <v>68</v>
      </c>
      <c r="H235" s="24" t="s">
        <v>113</v>
      </c>
      <c r="I235" s="27" t="s">
        <v>882</v>
      </c>
      <c r="J235" s="26">
        <v>11828</v>
      </c>
      <c r="K235" s="27"/>
      <c r="L235" s="28">
        <v>38687</v>
      </c>
      <c r="M235" s="28">
        <v>39052</v>
      </c>
      <c r="N235" s="29" t="s">
        <v>348</v>
      </c>
      <c r="O235" s="31" t="s">
        <v>349</v>
      </c>
      <c r="P235" s="35" t="s">
        <v>17</v>
      </c>
      <c r="Q235" s="31" t="s">
        <v>73</v>
      </c>
      <c r="R235" s="32" t="s">
        <v>883</v>
      </c>
      <c r="S235" s="33" t="s">
        <v>311</v>
      </c>
      <c r="T235" s="34">
        <v>39052</v>
      </c>
      <c r="U235" s="15" t="b">
        <v>1</v>
      </c>
      <c r="V235" s="15" t="s">
        <v>220</v>
      </c>
      <c r="W235" s="15" t="b">
        <v>1</v>
      </c>
      <c r="X235" s="15" t="s">
        <v>291</v>
      </c>
      <c r="Y235" s="15" t="b">
        <v>1</v>
      </c>
      <c r="Z235" s="15" t="s">
        <v>882</v>
      </c>
      <c r="AA235" s="36" t="s">
        <v>437</v>
      </c>
      <c r="AB235" s="15" t="s">
        <v>220</v>
      </c>
      <c r="AC235" s="15"/>
      <c r="AD235" s="15" t="str">
        <f>VLOOKUP(J235,[1]All!$I$78:$J$376,2,FALSE)</f>
        <v>Oke</v>
      </c>
      <c r="AE235" s="37">
        <f t="shared" si="12"/>
        <v>7890869.0764119597</v>
      </c>
      <c r="AF235" s="5">
        <f t="shared" si="13"/>
        <v>867995.59840531554</v>
      </c>
      <c r="AG235" s="15"/>
      <c r="AH235" s="15"/>
      <c r="AI235" s="38">
        <f t="shared" si="11"/>
        <v>8758864.6748172753</v>
      </c>
      <c r="AJ235" s="15" t="s">
        <v>220</v>
      </c>
      <c r="AK235" s="15" t="s">
        <v>220</v>
      </c>
      <c r="AL235" s="15" t="s">
        <v>291</v>
      </c>
      <c r="AM235" s="15" t="s">
        <v>291</v>
      </c>
      <c r="AN235" s="15" t="s">
        <v>21</v>
      </c>
      <c r="AO235" s="72" t="s">
        <v>291</v>
      </c>
      <c r="AP235" s="15" t="s">
        <v>21</v>
      </c>
      <c r="AQ235" s="15" t="s">
        <v>1391</v>
      </c>
      <c r="AR235" s="15" t="s">
        <v>1493</v>
      </c>
    </row>
    <row r="236" spans="1:44" ht="14.25" customHeight="1" x14ac:dyDescent="0.25">
      <c r="A236" s="6">
        <f t="shared" si="14"/>
        <v>165</v>
      </c>
      <c r="B236" s="21">
        <v>237</v>
      </c>
      <c r="C236" s="22" t="s">
        <v>64</v>
      </c>
      <c r="D236" s="23" t="s">
        <v>65</v>
      </c>
      <c r="E236" s="24" t="s">
        <v>220</v>
      </c>
      <c r="F236" s="24" t="s">
        <v>221</v>
      </c>
      <c r="G236" s="25" t="s">
        <v>80</v>
      </c>
      <c r="H236" s="24" t="s">
        <v>367</v>
      </c>
      <c r="I236" s="27" t="s">
        <v>884</v>
      </c>
      <c r="J236" s="26">
        <v>11830</v>
      </c>
      <c r="K236" s="27"/>
      <c r="L236" s="28">
        <v>38687</v>
      </c>
      <c r="M236" s="28">
        <v>39052</v>
      </c>
      <c r="N236" s="29" t="s">
        <v>348</v>
      </c>
      <c r="O236" s="31" t="s">
        <v>349</v>
      </c>
      <c r="P236" s="35" t="s">
        <v>17</v>
      </c>
      <c r="Q236" s="31" t="s">
        <v>73</v>
      </c>
      <c r="R236" s="32" t="s">
        <v>885</v>
      </c>
      <c r="S236" s="33" t="s">
        <v>224</v>
      </c>
      <c r="T236" s="34">
        <v>39052</v>
      </c>
      <c r="U236" s="15" t="b">
        <v>1</v>
      </c>
      <c r="V236" s="15" t="s">
        <v>220</v>
      </c>
      <c r="W236" s="15" t="b">
        <v>1</v>
      </c>
      <c r="X236" s="15" t="s">
        <v>221</v>
      </c>
      <c r="Y236" s="15" t="b">
        <v>1</v>
      </c>
      <c r="Z236" s="15" t="s">
        <v>884</v>
      </c>
      <c r="AA236" s="36" t="s">
        <v>886</v>
      </c>
      <c r="AB236" s="15" t="s">
        <v>220</v>
      </c>
      <c r="AC236" s="15"/>
      <c r="AD236" s="15" t="s">
        <v>77</v>
      </c>
      <c r="AE236" s="37">
        <f t="shared" si="12"/>
        <v>7890869.0764119597</v>
      </c>
      <c r="AF236" s="5">
        <f t="shared" si="13"/>
        <v>867995.59840531554</v>
      </c>
      <c r="AG236" s="15"/>
      <c r="AH236" s="15"/>
      <c r="AI236" s="38">
        <f t="shared" si="11"/>
        <v>8758864.6748172753</v>
      </c>
      <c r="AJ236" s="15" t="s">
        <v>220</v>
      </c>
      <c r="AK236" s="15" t="s">
        <v>220</v>
      </c>
      <c r="AL236" s="15" t="s">
        <v>221</v>
      </c>
      <c r="AM236" s="15" t="s">
        <v>221</v>
      </c>
      <c r="AN236" s="15" t="s">
        <v>4</v>
      </c>
      <c r="AO236" s="72" t="s">
        <v>221</v>
      </c>
      <c r="AP236" s="15" t="s">
        <v>4</v>
      </c>
      <c r="AQ236" s="15" t="s">
        <v>1393</v>
      </c>
      <c r="AR236" s="15"/>
    </row>
    <row r="237" spans="1:44" ht="14.25" customHeight="1" x14ac:dyDescent="0.25">
      <c r="A237" s="6">
        <f t="shared" si="14"/>
        <v>166</v>
      </c>
      <c r="B237" s="21">
        <v>238</v>
      </c>
      <c r="C237" s="22" t="s">
        <v>64</v>
      </c>
      <c r="D237" s="23" t="s">
        <v>65</v>
      </c>
      <c r="E237" s="24" t="s">
        <v>14</v>
      </c>
      <c r="F237" s="24" t="s">
        <v>252</v>
      </c>
      <c r="G237" s="25" t="s">
        <v>80</v>
      </c>
      <c r="H237" s="24" t="s">
        <v>887</v>
      </c>
      <c r="I237" s="27" t="s">
        <v>888</v>
      </c>
      <c r="J237" s="26">
        <v>11833</v>
      </c>
      <c r="K237" s="27"/>
      <c r="L237" s="28">
        <v>38687</v>
      </c>
      <c r="M237" s="28">
        <v>38869</v>
      </c>
      <c r="N237" s="29" t="s">
        <v>348</v>
      </c>
      <c r="O237" s="31" t="s">
        <v>349</v>
      </c>
      <c r="P237" s="35" t="s">
        <v>17</v>
      </c>
      <c r="Q237" s="31" t="s">
        <v>73</v>
      </c>
      <c r="R237" s="32" t="s">
        <v>889</v>
      </c>
      <c r="S237" s="33" t="s">
        <v>136</v>
      </c>
      <c r="T237" s="34">
        <v>38869</v>
      </c>
      <c r="U237" s="15" t="b">
        <v>1</v>
      </c>
      <c r="V237" s="15" t="s">
        <v>14</v>
      </c>
      <c r="W237" s="15" t="b">
        <v>1</v>
      </c>
      <c r="X237" s="15" t="s">
        <v>252</v>
      </c>
      <c r="Y237" s="15" t="b">
        <v>1</v>
      </c>
      <c r="Z237" s="15" t="s">
        <v>888</v>
      </c>
      <c r="AA237" s="36" t="s">
        <v>890</v>
      </c>
      <c r="AB237" s="15" t="s">
        <v>14</v>
      </c>
      <c r="AC237" s="15"/>
      <c r="AD237" s="15" t="str">
        <f>VLOOKUP(J237,[1]All!$I$78:$J$376,2,FALSE)</f>
        <v>Oke</v>
      </c>
      <c r="AE237" s="37">
        <f t="shared" si="12"/>
        <v>7890869.0764119597</v>
      </c>
      <c r="AF237" s="5">
        <f t="shared" si="13"/>
        <v>867995.59840531554</v>
      </c>
      <c r="AG237" s="15"/>
      <c r="AH237" s="15"/>
      <c r="AI237" s="38">
        <f t="shared" si="11"/>
        <v>8758864.6748172753</v>
      </c>
      <c r="AJ237" s="15" t="s">
        <v>14</v>
      </c>
      <c r="AK237" s="15" t="s">
        <v>14</v>
      </c>
      <c r="AL237" s="15" t="s">
        <v>252</v>
      </c>
      <c r="AM237" s="15" t="s">
        <v>252</v>
      </c>
      <c r="AN237" s="15" t="s">
        <v>14</v>
      </c>
      <c r="AO237" s="72" t="s">
        <v>252</v>
      </c>
      <c r="AP237" s="15" t="s">
        <v>14</v>
      </c>
      <c r="AQ237" s="15" t="s">
        <v>1370</v>
      </c>
      <c r="AR237" s="15"/>
    </row>
    <row r="238" spans="1:44" ht="14.25" customHeight="1" x14ac:dyDescent="0.25">
      <c r="A238" s="6">
        <f t="shared" si="14"/>
        <v>167</v>
      </c>
      <c r="B238" s="21">
        <v>239</v>
      </c>
      <c r="C238" s="22" t="s">
        <v>64</v>
      </c>
      <c r="D238" s="23" t="s">
        <v>65</v>
      </c>
      <c r="E238" s="24" t="s">
        <v>165</v>
      </c>
      <c r="F238" s="24" t="s">
        <v>67</v>
      </c>
      <c r="G238" s="25" t="s">
        <v>68</v>
      </c>
      <c r="H238" s="24" t="s">
        <v>475</v>
      </c>
      <c r="I238" s="27" t="s">
        <v>891</v>
      </c>
      <c r="J238" s="26">
        <v>11855</v>
      </c>
      <c r="K238" s="27"/>
      <c r="L238" s="28">
        <v>38719</v>
      </c>
      <c r="M238" s="28">
        <v>38899</v>
      </c>
      <c r="N238" s="29" t="s">
        <v>348</v>
      </c>
      <c r="O238" s="31" t="s">
        <v>349</v>
      </c>
      <c r="P238" s="35" t="s">
        <v>17</v>
      </c>
      <c r="Q238" s="31" t="s">
        <v>73</v>
      </c>
      <c r="R238" s="32" t="s">
        <v>892</v>
      </c>
      <c r="S238" s="33" t="s">
        <v>75</v>
      </c>
      <c r="T238" s="34">
        <v>38899</v>
      </c>
      <c r="U238" s="15" t="b">
        <v>1</v>
      </c>
      <c r="V238" s="15" t="s">
        <v>165</v>
      </c>
      <c r="W238" s="15" t="b">
        <v>1</v>
      </c>
      <c r="X238" s="15" t="s">
        <v>67</v>
      </c>
      <c r="Y238" s="15" t="b">
        <v>1</v>
      </c>
      <c r="Z238" s="15" t="s">
        <v>891</v>
      </c>
      <c r="AA238" s="36" t="s">
        <v>478</v>
      </c>
      <c r="AB238" s="15" t="s">
        <v>165</v>
      </c>
      <c r="AC238" s="15"/>
      <c r="AD238" s="15" t="s">
        <v>77</v>
      </c>
      <c r="AE238" s="37">
        <f t="shared" si="12"/>
        <v>7890869.0764119597</v>
      </c>
      <c r="AF238" s="5">
        <f t="shared" si="13"/>
        <v>867995.59840531554</v>
      </c>
      <c r="AG238" s="15"/>
      <c r="AH238" s="15"/>
      <c r="AI238" s="38">
        <f t="shared" si="11"/>
        <v>8758864.6748172753</v>
      </c>
      <c r="AJ238" s="15" t="s">
        <v>165</v>
      </c>
      <c r="AK238" s="15" t="s">
        <v>165</v>
      </c>
      <c r="AL238" s="15" t="s">
        <v>67</v>
      </c>
      <c r="AM238" s="15" t="s">
        <v>67</v>
      </c>
      <c r="AN238" s="15" t="s">
        <v>22</v>
      </c>
      <c r="AO238" s="72" t="s">
        <v>67</v>
      </c>
      <c r="AP238" s="15" t="s">
        <v>22</v>
      </c>
      <c r="AQ238" s="15" t="s">
        <v>1443</v>
      </c>
      <c r="AR238" s="15" t="s">
        <v>1493</v>
      </c>
    </row>
    <row r="239" spans="1:44" ht="14.25" customHeight="1" x14ac:dyDescent="0.25">
      <c r="A239" s="6">
        <f t="shared" si="14"/>
        <v>168</v>
      </c>
      <c r="B239" s="21">
        <v>240</v>
      </c>
      <c r="C239" s="22" t="s">
        <v>64</v>
      </c>
      <c r="D239" s="23" t="s">
        <v>65</v>
      </c>
      <c r="E239" s="24" t="s">
        <v>220</v>
      </c>
      <c r="F239" s="24" t="s">
        <v>893</v>
      </c>
      <c r="G239" s="25" t="s">
        <v>80</v>
      </c>
      <c r="H239" s="24" t="s">
        <v>113</v>
      </c>
      <c r="I239" s="27" t="s">
        <v>894</v>
      </c>
      <c r="J239" s="26">
        <v>11899</v>
      </c>
      <c r="K239" s="27"/>
      <c r="L239" s="28">
        <v>38719</v>
      </c>
      <c r="M239" s="28">
        <v>39173</v>
      </c>
      <c r="N239" s="29" t="s">
        <v>348</v>
      </c>
      <c r="O239" s="31" t="s">
        <v>349</v>
      </c>
      <c r="P239" s="35" t="s">
        <v>17</v>
      </c>
      <c r="Q239" s="31" t="s">
        <v>73</v>
      </c>
      <c r="R239" s="32" t="s">
        <v>895</v>
      </c>
      <c r="S239" s="33" t="s">
        <v>311</v>
      </c>
      <c r="T239" s="34">
        <v>39173</v>
      </c>
      <c r="U239" s="15" t="b">
        <v>1</v>
      </c>
      <c r="V239" s="15" t="s">
        <v>220</v>
      </c>
      <c r="W239" s="15" t="b">
        <v>1</v>
      </c>
      <c r="X239" s="15" t="s">
        <v>893</v>
      </c>
      <c r="Y239" s="15" t="b">
        <v>1</v>
      </c>
      <c r="Z239" s="15" t="s">
        <v>894</v>
      </c>
      <c r="AA239" s="36" t="s">
        <v>896</v>
      </c>
      <c r="AB239" s="15" t="s">
        <v>220</v>
      </c>
      <c r="AC239" s="15"/>
      <c r="AD239" s="15" t="str">
        <f>VLOOKUP(J239,[1]All!$I$78:$J$376,2,FALSE)</f>
        <v>Oke</v>
      </c>
      <c r="AE239" s="37">
        <f t="shared" si="12"/>
        <v>7890869.0764119597</v>
      </c>
      <c r="AF239" s="5">
        <f t="shared" si="13"/>
        <v>867995.59840531554</v>
      </c>
      <c r="AG239" s="15"/>
      <c r="AH239" s="15"/>
      <c r="AI239" s="38">
        <f t="shared" si="11"/>
        <v>8758864.6748172753</v>
      </c>
      <c r="AJ239" s="15" t="s">
        <v>220</v>
      </c>
      <c r="AK239" s="15" t="s">
        <v>220</v>
      </c>
      <c r="AL239" s="15" t="s">
        <v>893</v>
      </c>
      <c r="AM239" s="15" t="s">
        <v>893</v>
      </c>
      <c r="AN239" s="15" t="s">
        <v>21</v>
      </c>
      <c r="AO239" s="72" t="s">
        <v>893</v>
      </c>
      <c r="AP239" s="15" t="s">
        <v>21</v>
      </c>
      <c r="AQ239" s="15" t="s">
        <v>1391</v>
      </c>
      <c r="AR239" s="15"/>
    </row>
    <row r="240" spans="1:44" ht="14.25" customHeight="1" x14ac:dyDescent="0.25">
      <c r="A240" s="6">
        <f t="shared" si="14"/>
        <v>169</v>
      </c>
      <c r="B240" s="21">
        <v>241</v>
      </c>
      <c r="C240" s="22" t="s">
        <v>64</v>
      </c>
      <c r="D240" s="23" t="s">
        <v>65</v>
      </c>
      <c r="E240" s="24" t="s">
        <v>253</v>
      </c>
      <c r="F240" s="24" t="s">
        <v>285</v>
      </c>
      <c r="G240" s="25" t="s">
        <v>80</v>
      </c>
      <c r="H240" s="24" t="s">
        <v>113</v>
      </c>
      <c r="I240" s="27" t="s">
        <v>897</v>
      </c>
      <c r="J240" s="26">
        <v>11918</v>
      </c>
      <c r="K240" s="27"/>
      <c r="L240" s="28">
        <v>38720</v>
      </c>
      <c r="M240" s="28">
        <v>39052</v>
      </c>
      <c r="N240" s="29" t="s">
        <v>348</v>
      </c>
      <c r="O240" s="31" t="s">
        <v>349</v>
      </c>
      <c r="P240" s="35" t="s">
        <v>17</v>
      </c>
      <c r="Q240" s="31" t="s">
        <v>73</v>
      </c>
      <c r="R240" s="32" t="s">
        <v>898</v>
      </c>
      <c r="S240" s="33" t="s">
        <v>288</v>
      </c>
      <c r="T240" s="34">
        <v>39052</v>
      </c>
      <c r="U240" s="15" t="b">
        <v>1</v>
      </c>
      <c r="V240" s="15" t="s">
        <v>253</v>
      </c>
      <c r="W240" s="15" t="b">
        <v>1</v>
      </c>
      <c r="X240" s="15" t="s">
        <v>285</v>
      </c>
      <c r="Y240" s="15" t="b">
        <v>1</v>
      </c>
      <c r="Z240" s="15" t="s">
        <v>897</v>
      </c>
      <c r="AA240" s="36" t="s">
        <v>899</v>
      </c>
      <c r="AB240" s="15" t="s">
        <v>253</v>
      </c>
      <c r="AC240" s="15"/>
      <c r="AD240" s="15" t="s">
        <v>77</v>
      </c>
      <c r="AE240" s="37">
        <f t="shared" si="12"/>
        <v>7890869.0764119597</v>
      </c>
      <c r="AF240" s="5">
        <f t="shared" si="13"/>
        <v>867995.59840531554</v>
      </c>
      <c r="AG240" s="15"/>
      <c r="AH240" s="15"/>
      <c r="AI240" s="38">
        <f t="shared" si="11"/>
        <v>8758864.6748172753</v>
      </c>
      <c r="AJ240" s="15" t="s">
        <v>253</v>
      </c>
      <c r="AK240" s="15" t="s">
        <v>253</v>
      </c>
      <c r="AL240" s="15" t="s">
        <v>285</v>
      </c>
      <c r="AM240" s="15" t="s">
        <v>285</v>
      </c>
      <c r="AN240" s="15" t="s">
        <v>9</v>
      </c>
      <c r="AO240" s="72" t="s">
        <v>285</v>
      </c>
      <c r="AP240" s="15" t="s">
        <v>9</v>
      </c>
      <c r="AQ240" s="15" t="s">
        <v>1391</v>
      </c>
      <c r="AR240" s="15"/>
    </row>
    <row r="241" spans="1:44" ht="14.25" customHeight="1" x14ac:dyDescent="0.25">
      <c r="A241" s="6">
        <f t="shared" si="14"/>
        <v>170</v>
      </c>
      <c r="B241" s="21">
        <v>242</v>
      </c>
      <c r="C241" s="22" t="s">
        <v>64</v>
      </c>
      <c r="D241" s="23" t="s">
        <v>65</v>
      </c>
      <c r="E241" s="24" t="s">
        <v>253</v>
      </c>
      <c r="F241" s="24" t="s">
        <v>285</v>
      </c>
      <c r="G241" s="25" t="s">
        <v>80</v>
      </c>
      <c r="H241" s="24" t="s">
        <v>900</v>
      </c>
      <c r="I241" s="27" t="s">
        <v>901</v>
      </c>
      <c r="J241" s="26">
        <v>11919</v>
      </c>
      <c r="K241" s="27"/>
      <c r="L241" s="28">
        <v>38720</v>
      </c>
      <c r="M241" s="28">
        <v>39052</v>
      </c>
      <c r="N241" s="29" t="s">
        <v>348</v>
      </c>
      <c r="O241" s="31" t="s">
        <v>349</v>
      </c>
      <c r="P241" s="35" t="s">
        <v>17</v>
      </c>
      <c r="Q241" s="31" t="s">
        <v>73</v>
      </c>
      <c r="R241" s="32" t="s">
        <v>902</v>
      </c>
      <c r="S241" s="33" t="s">
        <v>288</v>
      </c>
      <c r="T241" s="34">
        <v>39052</v>
      </c>
      <c r="U241" s="15" t="b">
        <v>1</v>
      </c>
      <c r="V241" s="15" t="s">
        <v>253</v>
      </c>
      <c r="W241" s="15" t="b">
        <v>1</v>
      </c>
      <c r="X241" s="15" t="s">
        <v>285</v>
      </c>
      <c r="Y241" s="15" t="b">
        <v>1</v>
      </c>
      <c r="Z241" s="15" t="s">
        <v>901</v>
      </c>
      <c r="AA241" s="36" t="s">
        <v>903</v>
      </c>
      <c r="AB241" s="15" t="s">
        <v>253</v>
      </c>
      <c r="AC241" s="15"/>
      <c r="AD241" s="15" t="str">
        <f>VLOOKUP(J241,[1]All!$I$78:$J$376,2,FALSE)</f>
        <v>Oke</v>
      </c>
      <c r="AE241" s="37">
        <f t="shared" si="12"/>
        <v>7890869.0764119597</v>
      </c>
      <c r="AF241" s="5">
        <f t="shared" si="13"/>
        <v>867995.59840531554</v>
      </c>
      <c r="AG241" s="15"/>
      <c r="AH241" s="15"/>
      <c r="AI241" s="38">
        <f t="shared" si="11"/>
        <v>8758864.6748172753</v>
      </c>
      <c r="AJ241" s="15" t="s">
        <v>253</v>
      </c>
      <c r="AK241" s="15" t="s">
        <v>253</v>
      </c>
      <c r="AL241" s="15" t="s">
        <v>285</v>
      </c>
      <c r="AM241" s="15" t="s">
        <v>285</v>
      </c>
      <c r="AN241" s="15" t="s">
        <v>9</v>
      </c>
      <c r="AO241" s="72" t="s">
        <v>285</v>
      </c>
      <c r="AP241" s="15" t="s">
        <v>9</v>
      </c>
      <c r="AQ241" s="15" t="s">
        <v>1444</v>
      </c>
      <c r="AR241" s="15"/>
    </row>
    <row r="242" spans="1:44" ht="14.25" customHeight="1" x14ac:dyDescent="0.25">
      <c r="A242" s="6">
        <f t="shared" si="14"/>
        <v>171</v>
      </c>
      <c r="B242" s="21">
        <v>243</v>
      </c>
      <c r="C242" s="22" t="s">
        <v>64</v>
      </c>
      <c r="D242" s="23" t="s">
        <v>65</v>
      </c>
      <c r="E242" s="24" t="s">
        <v>253</v>
      </c>
      <c r="F242" s="24" t="s">
        <v>285</v>
      </c>
      <c r="G242" s="25" t="s">
        <v>80</v>
      </c>
      <c r="H242" s="24" t="s">
        <v>558</v>
      </c>
      <c r="I242" s="27" t="s">
        <v>904</v>
      </c>
      <c r="J242" s="26">
        <v>11920</v>
      </c>
      <c r="K242" s="27"/>
      <c r="L242" s="28">
        <v>38720</v>
      </c>
      <c r="M242" s="28">
        <v>39052</v>
      </c>
      <c r="N242" s="29" t="s">
        <v>348</v>
      </c>
      <c r="O242" s="31" t="s">
        <v>349</v>
      </c>
      <c r="P242" s="35" t="s">
        <v>17</v>
      </c>
      <c r="Q242" s="31" t="s">
        <v>73</v>
      </c>
      <c r="R242" s="32" t="s">
        <v>905</v>
      </c>
      <c r="S242" s="33" t="s">
        <v>288</v>
      </c>
      <c r="T242" s="34">
        <v>39052</v>
      </c>
      <c r="U242" s="15" t="b">
        <v>1</v>
      </c>
      <c r="V242" s="15" t="s">
        <v>253</v>
      </c>
      <c r="W242" s="15" t="b">
        <v>1</v>
      </c>
      <c r="X242" s="15" t="s">
        <v>285</v>
      </c>
      <c r="Y242" s="15" t="b">
        <v>1</v>
      </c>
      <c r="Z242" s="15" t="s">
        <v>904</v>
      </c>
      <c r="AA242" s="36" t="s">
        <v>289</v>
      </c>
      <c r="AB242" s="15" t="s">
        <v>253</v>
      </c>
      <c r="AC242" s="15"/>
      <c r="AD242" s="15" t="str">
        <f>VLOOKUP(J242,[1]All!$I$78:$J$376,2,FALSE)</f>
        <v>Oke</v>
      </c>
      <c r="AE242" s="37">
        <f t="shared" si="12"/>
        <v>7890869.0764119597</v>
      </c>
      <c r="AF242" s="5">
        <f t="shared" si="13"/>
        <v>867995.59840531554</v>
      </c>
      <c r="AG242" s="15"/>
      <c r="AH242" s="15"/>
      <c r="AI242" s="38">
        <f t="shared" si="11"/>
        <v>8758864.6748172753</v>
      </c>
      <c r="AJ242" s="15" t="s">
        <v>253</v>
      </c>
      <c r="AK242" s="15" t="s">
        <v>253</v>
      </c>
      <c r="AL242" s="15" t="s">
        <v>285</v>
      </c>
      <c r="AM242" s="15" t="s">
        <v>285</v>
      </c>
      <c r="AN242" s="15" t="s">
        <v>9</v>
      </c>
      <c r="AO242" s="72" t="s">
        <v>285</v>
      </c>
      <c r="AP242" s="15" t="s">
        <v>9</v>
      </c>
      <c r="AQ242" s="15" t="s">
        <v>1419</v>
      </c>
      <c r="AR242" s="15"/>
    </row>
    <row r="243" spans="1:44" ht="14.25" customHeight="1" x14ac:dyDescent="0.25">
      <c r="A243" s="6">
        <f t="shared" si="14"/>
        <v>172</v>
      </c>
      <c r="B243" s="21">
        <v>244</v>
      </c>
      <c r="C243" s="22" t="s">
        <v>64</v>
      </c>
      <c r="D243" s="23" t="s">
        <v>65</v>
      </c>
      <c r="E243" s="24" t="s">
        <v>123</v>
      </c>
      <c r="F243" s="24" t="s">
        <v>148</v>
      </c>
      <c r="G243" s="25" t="s">
        <v>80</v>
      </c>
      <c r="H243" s="24" t="s">
        <v>906</v>
      </c>
      <c r="I243" s="27" t="s">
        <v>907</v>
      </c>
      <c r="J243" s="26">
        <v>11924</v>
      </c>
      <c r="K243" s="27"/>
      <c r="L243" s="28">
        <v>38720</v>
      </c>
      <c r="M243" s="28">
        <v>39083</v>
      </c>
      <c r="N243" s="29" t="s">
        <v>348</v>
      </c>
      <c r="O243" s="31" t="s">
        <v>349</v>
      </c>
      <c r="P243" s="35" t="s">
        <v>17</v>
      </c>
      <c r="Q243" s="31" t="s">
        <v>73</v>
      </c>
      <c r="R243" s="32" t="s">
        <v>908</v>
      </c>
      <c r="S243" s="33" t="s">
        <v>128</v>
      </c>
      <c r="T243" s="34">
        <v>39083</v>
      </c>
      <c r="U243" s="15" t="b">
        <v>1</v>
      </c>
      <c r="V243" s="15" t="s">
        <v>123</v>
      </c>
      <c r="W243" s="15" t="b">
        <v>1</v>
      </c>
      <c r="X243" s="15" t="s">
        <v>148</v>
      </c>
      <c r="Y243" s="15" t="b">
        <v>1</v>
      </c>
      <c r="Z243" s="15" t="s">
        <v>907</v>
      </c>
      <c r="AA243" s="36" t="s">
        <v>909</v>
      </c>
      <c r="AB243" s="15" t="s">
        <v>123</v>
      </c>
      <c r="AC243" s="15"/>
      <c r="AD243" s="15" t="str">
        <f>VLOOKUP(J243,[1]All!$I$78:$J$376,2,FALSE)</f>
        <v>Oke</v>
      </c>
      <c r="AE243" s="37">
        <f t="shared" si="12"/>
        <v>7890869.0764119597</v>
      </c>
      <c r="AF243" s="5">
        <f t="shared" si="13"/>
        <v>867995.59840531554</v>
      </c>
      <c r="AG243" s="15"/>
      <c r="AH243" s="15"/>
      <c r="AI243" s="38">
        <f t="shared" si="11"/>
        <v>8758864.6748172753</v>
      </c>
      <c r="AJ243" s="15" t="s">
        <v>123</v>
      </c>
      <c r="AK243" s="15" t="s">
        <v>123</v>
      </c>
      <c r="AL243" s="15" t="s">
        <v>148</v>
      </c>
      <c r="AM243" s="15" t="s">
        <v>153</v>
      </c>
      <c r="AN243" s="15" t="s">
        <v>130</v>
      </c>
      <c r="AO243" s="72" t="s">
        <v>148</v>
      </c>
      <c r="AP243" s="15" t="s">
        <v>8</v>
      </c>
      <c r="AQ243" s="15" t="s">
        <v>1445</v>
      </c>
      <c r="AR243" s="15"/>
    </row>
    <row r="244" spans="1:44" ht="14.25" customHeight="1" x14ac:dyDescent="0.25">
      <c r="A244" s="6">
        <f t="shared" si="14"/>
        <v>173</v>
      </c>
      <c r="B244" s="21">
        <v>245</v>
      </c>
      <c r="C244" s="22" t="s">
        <v>64</v>
      </c>
      <c r="D244" s="23" t="s">
        <v>65</v>
      </c>
      <c r="E244" s="24" t="s">
        <v>253</v>
      </c>
      <c r="F244" s="24" t="s">
        <v>423</v>
      </c>
      <c r="G244" s="25" t="s">
        <v>80</v>
      </c>
      <c r="H244" s="24" t="s">
        <v>910</v>
      </c>
      <c r="I244" s="27" t="s">
        <v>911</v>
      </c>
      <c r="J244" s="26">
        <v>11931</v>
      </c>
      <c r="K244" s="27"/>
      <c r="L244" s="28">
        <v>38720</v>
      </c>
      <c r="M244" s="28">
        <v>39083</v>
      </c>
      <c r="N244" s="29" t="s">
        <v>348</v>
      </c>
      <c r="O244" s="31" t="s">
        <v>349</v>
      </c>
      <c r="P244" s="35" t="s">
        <v>17</v>
      </c>
      <c r="Q244" s="31" t="s">
        <v>73</v>
      </c>
      <c r="R244" s="32" t="s">
        <v>912</v>
      </c>
      <c r="S244" s="33" t="s">
        <v>426</v>
      </c>
      <c r="T244" s="34">
        <v>39083</v>
      </c>
      <c r="U244" s="15" t="b">
        <v>1</v>
      </c>
      <c r="V244" s="15" t="s">
        <v>253</v>
      </c>
      <c r="W244" s="15" t="b">
        <v>1</v>
      </c>
      <c r="X244" s="15" t="s">
        <v>423</v>
      </c>
      <c r="Y244" s="15" t="b">
        <v>1</v>
      </c>
      <c r="Z244" s="15" t="s">
        <v>911</v>
      </c>
      <c r="AA244" s="36" t="s">
        <v>913</v>
      </c>
      <c r="AB244" s="15" t="s">
        <v>253</v>
      </c>
      <c r="AC244" s="15"/>
      <c r="AD244" s="15" t="str">
        <f>VLOOKUP(J244,[1]All!$I$78:$J$376,2,FALSE)</f>
        <v>Oke</v>
      </c>
      <c r="AE244" s="37">
        <f t="shared" si="12"/>
        <v>7890869.0764119597</v>
      </c>
      <c r="AF244" s="5">
        <f t="shared" si="13"/>
        <v>867995.59840531554</v>
      </c>
      <c r="AG244" s="15"/>
      <c r="AH244" s="15"/>
      <c r="AI244" s="38">
        <f t="shared" si="11"/>
        <v>8758864.6748172753</v>
      </c>
      <c r="AJ244" s="15" t="s">
        <v>253</v>
      </c>
      <c r="AK244" s="15" t="s">
        <v>253</v>
      </c>
      <c r="AL244" s="15" t="s">
        <v>423</v>
      </c>
      <c r="AM244" s="15" t="s">
        <v>423</v>
      </c>
      <c r="AN244" s="15" t="s">
        <v>9</v>
      </c>
      <c r="AO244" s="72" t="s">
        <v>423</v>
      </c>
      <c r="AP244" s="15" t="s">
        <v>10</v>
      </c>
      <c r="AQ244" s="15" t="s">
        <v>1401</v>
      </c>
      <c r="AR244" s="15"/>
    </row>
    <row r="245" spans="1:44" ht="14.25" customHeight="1" x14ac:dyDescent="0.25">
      <c r="A245" s="6">
        <f t="shared" si="14"/>
        <v>174</v>
      </c>
      <c r="B245" s="21">
        <v>246</v>
      </c>
      <c r="C245" s="22" t="s">
        <v>64</v>
      </c>
      <c r="D245" s="23" t="s">
        <v>65</v>
      </c>
      <c r="E245" s="24" t="s">
        <v>78</v>
      </c>
      <c r="F245" s="24" t="s">
        <v>86</v>
      </c>
      <c r="G245" s="25" t="s">
        <v>80</v>
      </c>
      <c r="H245" s="24" t="s">
        <v>914</v>
      </c>
      <c r="I245" s="27" t="s">
        <v>915</v>
      </c>
      <c r="J245" s="26">
        <v>11939</v>
      </c>
      <c r="K245" s="27"/>
      <c r="L245" s="28">
        <v>38726</v>
      </c>
      <c r="M245" s="28">
        <v>39083</v>
      </c>
      <c r="N245" s="29" t="s">
        <v>348</v>
      </c>
      <c r="O245" s="31" t="s">
        <v>349</v>
      </c>
      <c r="P245" s="35" t="s">
        <v>17</v>
      </c>
      <c r="Q245" s="31" t="s">
        <v>73</v>
      </c>
      <c r="R245" s="32" t="s">
        <v>916</v>
      </c>
      <c r="S245" s="33" t="s">
        <v>90</v>
      </c>
      <c r="T245" s="34">
        <v>39083</v>
      </c>
      <c r="U245" s="15" t="b">
        <v>1</v>
      </c>
      <c r="V245" s="15" t="s">
        <v>78</v>
      </c>
      <c r="W245" s="15" t="b">
        <v>1</v>
      </c>
      <c r="X245" s="15" t="s">
        <v>86</v>
      </c>
      <c r="Y245" s="15" t="b">
        <v>1</v>
      </c>
      <c r="Z245" s="15" t="s">
        <v>915</v>
      </c>
      <c r="AA245" s="36" t="s">
        <v>917</v>
      </c>
      <c r="AB245" s="15" t="s">
        <v>78</v>
      </c>
      <c r="AC245" s="15"/>
      <c r="AD245" s="15" t="str">
        <f>VLOOKUP(J245,[1]All!$I$78:$J$376,2,FALSE)</f>
        <v>Oke</v>
      </c>
      <c r="AE245" s="37">
        <f t="shared" si="12"/>
        <v>7890869.0764119597</v>
      </c>
      <c r="AF245" s="5">
        <f t="shared" si="13"/>
        <v>867995.59840531554</v>
      </c>
      <c r="AG245" s="15"/>
      <c r="AH245" s="15"/>
      <c r="AI245" s="38">
        <f t="shared" si="11"/>
        <v>8758864.6748172753</v>
      </c>
      <c r="AJ245" s="15" t="s">
        <v>78</v>
      </c>
      <c r="AK245" s="15" t="s">
        <v>78</v>
      </c>
      <c r="AL245" s="15" t="s">
        <v>86</v>
      </c>
      <c r="AM245" s="15" t="s">
        <v>86</v>
      </c>
      <c r="AN245" s="15" t="s">
        <v>5</v>
      </c>
      <c r="AO245" s="72" t="s">
        <v>86</v>
      </c>
      <c r="AP245" s="15" t="s">
        <v>7</v>
      </c>
      <c r="AQ245" s="15" t="s">
        <v>1446</v>
      </c>
      <c r="AR245" s="15"/>
    </row>
    <row r="246" spans="1:44" ht="14.25" customHeight="1" x14ac:dyDescent="0.25">
      <c r="A246" s="6">
        <f t="shared" si="14"/>
        <v>175</v>
      </c>
      <c r="B246" s="21">
        <v>247</v>
      </c>
      <c r="C246" s="22" t="s">
        <v>64</v>
      </c>
      <c r="D246" s="23" t="s">
        <v>65</v>
      </c>
      <c r="E246" s="24" t="s">
        <v>14</v>
      </c>
      <c r="F246" s="24" t="s">
        <v>131</v>
      </c>
      <c r="G246" s="25" t="s">
        <v>80</v>
      </c>
      <c r="H246" s="24" t="s">
        <v>918</v>
      </c>
      <c r="I246" s="27" t="s">
        <v>919</v>
      </c>
      <c r="J246" s="26">
        <v>12060</v>
      </c>
      <c r="K246" s="27"/>
      <c r="L246" s="28">
        <v>38749</v>
      </c>
      <c r="M246" s="28">
        <v>38961</v>
      </c>
      <c r="N246" s="29" t="s">
        <v>348</v>
      </c>
      <c r="O246" s="31" t="s">
        <v>349</v>
      </c>
      <c r="P246" s="35" t="s">
        <v>17</v>
      </c>
      <c r="Q246" s="31" t="s">
        <v>73</v>
      </c>
      <c r="R246" s="32" t="s">
        <v>920</v>
      </c>
      <c r="S246" s="33" t="s">
        <v>136</v>
      </c>
      <c r="T246" s="34">
        <v>38961</v>
      </c>
      <c r="U246" s="15" t="b">
        <v>1</v>
      </c>
      <c r="V246" s="15" t="s">
        <v>14</v>
      </c>
      <c r="W246" s="15" t="b">
        <v>1</v>
      </c>
      <c r="X246" s="15" t="s">
        <v>131</v>
      </c>
      <c r="Y246" s="15" t="b">
        <v>1</v>
      </c>
      <c r="Z246" s="15" t="s">
        <v>919</v>
      </c>
      <c r="AA246" s="36" t="s">
        <v>921</v>
      </c>
      <c r="AB246" s="15" t="s">
        <v>14</v>
      </c>
      <c r="AC246" s="15"/>
      <c r="AD246" s="15" t="str">
        <f>VLOOKUP(J246,[1]All!$I$78:$J$376,2,FALSE)</f>
        <v>Oke</v>
      </c>
      <c r="AE246" s="37">
        <f t="shared" si="12"/>
        <v>7890869.0764119597</v>
      </c>
      <c r="AF246" s="5">
        <f t="shared" si="13"/>
        <v>867995.59840531554</v>
      </c>
      <c r="AG246" s="15"/>
      <c r="AH246" s="15"/>
      <c r="AI246" s="38">
        <f t="shared" si="11"/>
        <v>8758864.6748172753</v>
      </c>
      <c r="AJ246" s="15" t="s">
        <v>14</v>
      </c>
      <c r="AK246" s="15" t="s">
        <v>14</v>
      </c>
      <c r="AL246" s="15" t="s">
        <v>131</v>
      </c>
      <c r="AM246" s="15" t="s">
        <v>131</v>
      </c>
      <c r="AN246" s="15" t="s">
        <v>14</v>
      </c>
      <c r="AO246" s="72" t="s">
        <v>131</v>
      </c>
      <c r="AP246" s="15" t="s">
        <v>14</v>
      </c>
      <c r="AQ246" s="15" t="s">
        <v>1447</v>
      </c>
      <c r="AR246" s="15"/>
    </row>
    <row r="247" spans="1:44" ht="14.25" customHeight="1" x14ac:dyDescent="0.25">
      <c r="A247" s="6">
        <f t="shared" si="14"/>
        <v>176</v>
      </c>
      <c r="B247" s="21">
        <v>248</v>
      </c>
      <c r="C247" s="22" t="s">
        <v>64</v>
      </c>
      <c r="D247" s="23" t="s">
        <v>65</v>
      </c>
      <c r="E247" s="24" t="s">
        <v>1</v>
      </c>
      <c r="F247" s="24" t="s">
        <v>118</v>
      </c>
      <c r="G247" s="25" t="s">
        <v>80</v>
      </c>
      <c r="H247" s="54" t="s">
        <v>167</v>
      </c>
      <c r="I247" s="27" t="s">
        <v>922</v>
      </c>
      <c r="J247" s="26">
        <v>12083</v>
      </c>
      <c r="K247" s="59"/>
      <c r="L247" s="28">
        <v>38749</v>
      </c>
      <c r="M247" s="28">
        <v>38930</v>
      </c>
      <c r="N247" s="55" t="s">
        <v>348</v>
      </c>
      <c r="O247" s="31" t="s">
        <v>349</v>
      </c>
      <c r="P247" s="62" t="s">
        <v>17</v>
      </c>
      <c r="Q247" s="31" t="s">
        <v>73</v>
      </c>
      <c r="R247" s="32" t="s">
        <v>923</v>
      </c>
      <c r="S247" s="61" t="s">
        <v>121</v>
      </c>
      <c r="T247" s="34">
        <v>38930</v>
      </c>
      <c r="U247" s="15" t="b">
        <v>1</v>
      </c>
      <c r="V247" s="15" t="s">
        <v>1</v>
      </c>
      <c r="W247" s="15" t="b">
        <v>1</v>
      </c>
      <c r="X247" s="15" t="s">
        <v>118</v>
      </c>
      <c r="Y247" s="15" t="b">
        <v>1</v>
      </c>
      <c r="Z247" s="15" t="s">
        <v>922</v>
      </c>
      <c r="AA247" s="36" t="s">
        <v>699</v>
      </c>
      <c r="AB247" s="15" t="s">
        <v>1</v>
      </c>
      <c r="AC247" s="15"/>
      <c r="AD247" s="15" t="str">
        <f>VLOOKUP(J247,[1]All!$I$78:$J$376,2,FALSE)</f>
        <v>Oke</v>
      </c>
      <c r="AE247" s="37">
        <f t="shared" si="12"/>
        <v>7890869.0764119597</v>
      </c>
      <c r="AF247" s="5">
        <f t="shared" si="13"/>
        <v>867995.59840531554</v>
      </c>
      <c r="AG247" s="15"/>
      <c r="AH247" s="15"/>
      <c r="AI247" s="38">
        <f t="shared" si="11"/>
        <v>8758864.6748172753</v>
      </c>
      <c r="AJ247" s="15" t="s">
        <v>1</v>
      </c>
      <c r="AK247" s="15" t="s">
        <v>1</v>
      </c>
      <c r="AL247" s="15" t="s">
        <v>118</v>
      </c>
      <c r="AM247" s="15" t="s">
        <v>118</v>
      </c>
      <c r="AN247" s="15" t="s">
        <v>1</v>
      </c>
      <c r="AO247" s="72" t="s">
        <v>118</v>
      </c>
      <c r="AP247" s="15" t="s">
        <v>1</v>
      </c>
      <c r="AQ247" s="15" t="s">
        <v>1448</v>
      </c>
      <c r="AR247" s="15"/>
    </row>
    <row r="248" spans="1:44" ht="14.25" customHeight="1" x14ac:dyDescent="0.25">
      <c r="A248" s="6">
        <f t="shared" si="14"/>
        <v>177</v>
      </c>
      <c r="B248" s="21">
        <v>249</v>
      </c>
      <c r="C248" s="22" t="s">
        <v>64</v>
      </c>
      <c r="D248" s="23" t="s">
        <v>65</v>
      </c>
      <c r="E248" s="24" t="s">
        <v>428</v>
      </c>
      <c r="F248" s="24" t="s">
        <v>67</v>
      </c>
      <c r="G248" s="25" t="s">
        <v>68</v>
      </c>
      <c r="H248" s="24" t="s">
        <v>924</v>
      </c>
      <c r="I248" s="68" t="s">
        <v>925</v>
      </c>
      <c r="J248" s="64">
        <v>12084</v>
      </c>
      <c r="K248" s="27"/>
      <c r="L248" s="28">
        <v>38749</v>
      </c>
      <c r="M248" s="28">
        <v>38930</v>
      </c>
      <c r="N248" s="29" t="s">
        <v>348</v>
      </c>
      <c r="O248" s="66" t="s">
        <v>349</v>
      </c>
      <c r="P248" s="35" t="s">
        <v>17</v>
      </c>
      <c r="Q248" s="66" t="s">
        <v>73</v>
      </c>
      <c r="R248" s="67" t="s">
        <v>926</v>
      </c>
      <c r="S248" s="33" t="s">
        <v>75</v>
      </c>
      <c r="T248" s="34">
        <v>38930</v>
      </c>
      <c r="U248" s="15" t="b">
        <v>1</v>
      </c>
      <c r="V248" s="15" t="s">
        <v>428</v>
      </c>
      <c r="W248" s="15" t="b">
        <v>1</v>
      </c>
      <c r="X248" s="15" t="s">
        <v>67</v>
      </c>
      <c r="Y248" s="15" t="b">
        <v>1</v>
      </c>
      <c r="Z248" s="15" t="s">
        <v>925</v>
      </c>
      <c r="AA248" s="36" t="s">
        <v>927</v>
      </c>
      <c r="AB248" s="15" t="s">
        <v>428</v>
      </c>
      <c r="AC248" s="15"/>
      <c r="AD248" s="15" t="str">
        <f>VLOOKUP(J248,[1]All!$I$78:$J$376,2,FALSE)</f>
        <v>Oke</v>
      </c>
      <c r="AE248" s="37">
        <f t="shared" si="12"/>
        <v>7890869.0764119597</v>
      </c>
      <c r="AF248" s="5">
        <f t="shared" si="13"/>
        <v>867995.59840531554</v>
      </c>
      <c r="AG248" s="15"/>
      <c r="AH248" s="15"/>
      <c r="AI248" s="38">
        <f t="shared" si="11"/>
        <v>8758864.6748172753</v>
      </c>
      <c r="AJ248" s="15" t="s">
        <v>428</v>
      </c>
      <c r="AK248" s="15" t="s">
        <v>428</v>
      </c>
      <c r="AL248" s="15" t="s">
        <v>67</v>
      </c>
      <c r="AM248" s="15" t="s">
        <v>67</v>
      </c>
      <c r="AN248" s="15" t="s">
        <v>22</v>
      </c>
      <c r="AO248" s="72" t="s">
        <v>67</v>
      </c>
      <c r="AP248" s="15" t="s">
        <v>22</v>
      </c>
      <c r="AQ248" s="15" t="s">
        <v>1449</v>
      </c>
      <c r="AR248" s="15" t="s">
        <v>1493</v>
      </c>
    </row>
    <row r="249" spans="1:44" ht="14.25" customHeight="1" x14ac:dyDescent="0.25">
      <c r="A249" s="6">
        <f t="shared" si="14"/>
        <v>178</v>
      </c>
      <c r="B249" s="21">
        <v>250</v>
      </c>
      <c r="C249" s="22" t="s">
        <v>64</v>
      </c>
      <c r="D249" s="23" t="s">
        <v>65</v>
      </c>
      <c r="E249" s="24" t="s">
        <v>583</v>
      </c>
      <c r="F249" s="24" t="s">
        <v>67</v>
      </c>
      <c r="G249" s="25" t="s">
        <v>68</v>
      </c>
      <c r="H249" s="24" t="s">
        <v>612</v>
      </c>
      <c r="I249" s="27" t="s">
        <v>928</v>
      </c>
      <c r="J249" s="26">
        <v>12085</v>
      </c>
      <c r="K249" s="27"/>
      <c r="L249" s="28">
        <v>38749</v>
      </c>
      <c r="M249" s="28">
        <v>39114</v>
      </c>
      <c r="N249" s="29" t="s">
        <v>348</v>
      </c>
      <c r="O249" s="31" t="s">
        <v>349</v>
      </c>
      <c r="P249" s="35" t="s">
        <v>17</v>
      </c>
      <c r="Q249" s="31" t="s">
        <v>73</v>
      </c>
      <c r="R249" s="32" t="s">
        <v>929</v>
      </c>
      <c r="S249" s="33" t="s">
        <v>75</v>
      </c>
      <c r="T249" s="34">
        <v>39114</v>
      </c>
      <c r="U249" s="15" t="b">
        <v>1</v>
      </c>
      <c r="V249" s="15" t="s">
        <v>583</v>
      </c>
      <c r="W249" s="15" t="b">
        <v>1</v>
      </c>
      <c r="X249" s="15" t="s">
        <v>67</v>
      </c>
      <c r="Y249" s="15" t="b">
        <v>1</v>
      </c>
      <c r="Z249" s="15" t="s">
        <v>928</v>
      </c>
      <c r="AA249" s="36" t="s">
        <v>586</v>
      </c>
      <c r="AB249" s="15" t="s">
        <v>583</v>
      </c>
      <c r="AC249" s="15"/>
      <c r="AD249" s="15" t="str">
        <f>VLOOKUP(J249,[1]All!$I$78:$J$376,2,FALSE)</f>
        <v>Oke</v>
      </c>
      <c r="AE249" s="37">
        <f t="shared" si="12"/>
        <v>7890869.0764119597</v>
      </c>
      <c r="AF249" s="5">
        <f t="shared" si="13"/>
        <v>867995.59840531554</v>
      </c>
      <c r="AG249" s="15"/>
      <c r="AH249" s="15"/>
      <c r="AI249" s="38">
        <f t="shared" si="11"/>
        <v>8758864.6748172753</v>
      </c>
      <c r="AJ249" s="15" t="s">
        <v>583</v>
      </c>
      <c r="AK249" s="15" t="s">
        <v>583</v>
      </c>
      <c r="AL249" s="15" t="s">
        <v>67</v>
      </c>
      <c r="AM249" s="15" t="s">
        <v>67</v>
      </c>
      <c r="AN249" s="15" t="s">
        <v>22</v>
      </c>
      <c r="AO249" s="72" t="s">
        <v>67</v>
      </c>
      <c r="AP249" s="15" t="s">
        <v>22</v>
      </c>
      <c r="AQ249" s="15" t="s">
        <v>1450</v>
      </c>
      <c r="AR249" s="15" t="s">
        <v>1493</v>
      </c>
    </row>
    <row r="250" spans="1:44" ht="14.25" customHeight="1" x14ac:dyDescent="0.25">
      <c r="A250" s="6">
        <f t="shared" si="14"/>
        <v>179</v>
      </c>
      <c r="B250" s="21">
        <v>251</v>
      </c>
      <c r="C250" s="22" t="s">
        <v>64</v>
      </c>
      <c r="D250" s="23" t="s">
        <v>65</v>
      </c>
      <c r="E250" s="24" t="s">
        <v>1</v>
      </c>
      <c r="F250" s="24" t="s">
        <v>118</v>
      </c>
      <c r="G250" s="25" t="s">
        <v>80</v>
      </c>
      <c r="H250" s="54" t="s">
        <v>167</v>
      </c>
      <c r="I250" s="27" t="s">
        <v>930</v>
      </c>
      <c r="J250" s="26">
        <v>12088</v>
      </c>
      <c r="K250" s="59"/>
      <c r="L250" s="28">
        <v>38763</v>
      </c>
      <c r="M250" s="28">
        <v>38943</v>
      </c>
      <c r="N250" s="55" t="s">
        <v>348</v>
      </c>
      <c r="O250" s="31" t="s">
        <v>349</v>
      </c>
      <c r="P250" s="62" t="s">
        <v>17</v>
      </c>
      <c r="Q250" s="31" t="s">
        <v>73</v>
      </c>
      <c r="R250" s="32" t="s">
        <v>931</v>
      </c>
      <c r="S250" s="61" t="s">
        <v>121</v>
      </c>
      <c r="T250" s="34">
        <v>38943</v>
      </c>
      <c r="U250" s="15" t="b">
        <v>1</v>
      </c>
      <c r="V250" s="15" t="s">
        <v>1</v>
      </c>
      <c r="W250" s="15" t="b">
        <v>1</v>
      </c>
      <c r="X250" s="15" t="s">
        <v>118</v>
      </c>
      <c r="Y250" s="15" t="b">
        <v>1</v>
      </c>
      <c r="Z250" s="15" t="s">
        <v>930</v>
      </c>
      <c r="AA250" s="36" t="s">
        <v>699</v>
      </c>
      <c r="AB250" s="15" t="s">
        <v>1</v>
      </c>
      <c r="AC250" s="15"/>
      <c r="AD250" s="15" t="str">
        <f>VLOOKUP(J250,[1]All!$I$78:$J$376,2,FALSE)</f>
        <v>Oke</v>
      </c>
      <c r="AE250" s="37">
        <f t="shared" si="12"/>
        <v>7890869.0764119597</v>
      </c>
      <c r="AF250" s="5">
        <f t="shared" si="13"/>
        <v>867995.59840531554</v>
      </c>
      <c r="AG250" s="15"/>
      <c r="AH250" s="15"/>
      <c r="AI250" s="38">
        <f t="shared" si="11"/>
        <v>8758864.6748172753</v>
      </c>
      <c r="AJ250" s="15" t="s">
        <v>1</v>
      </c>
      <c r="AK250" s="15" t="s">
        <v>1</v>
      </c>
      <c r="AL250" s="15" t="s">
        <v>118</v>
      </c>
      <c r="AM250" s="15" t="s">
        <v>118</v>
      </c>
      <c r="AN250" s="15" t="s">
        <v>1</v>
      </c>
      <c r="AO250" s="72" t="s">
        <v>118</v>
      </c>
      <c r="AP250" s="15" t="s">
        <v>1</v>
      </c>
      <c r="AQ250" s="15" t="s">
        <v>1448</v>
      </c>
      <c r="AR250" s="15"/>
    </row>
    <row r="251" spans="1:44" ht="14.25" customHeight="1" x14ac:dyDescent="0.25">
      <c r="A251" s="6">
        <f t="shared" si="14"/>
        <v>180</v>
      </c>
      <c r="B251" s="21">
        <v>252</v>
      </c>
      <c r="C251" s="22" t="s">
        <v>64</v>
      </c>
      <c r="D251" s="23" t="s">
        <v>65</v>
      </c>
      <c r="E251" s="24" t="s">
        <v>1</v>
      </c>
      <c r="F251" s="24" t="s">
        <v>118</v>
      </c>
      <c r="G251" s="25" t="s">
        <v>80</v>
      </c>
      <c r="H251" s="54" t="s">
        <v>932</v>
      </c>
      <c r="I251" s="27" t="s">
        <v>933</v>
      </c>
      <c r="J251" s="26">
        <v>12089</v>
      </c>
      <c r="K251" s="59"/>
      <c r="L251" s="28">
        <v>38754</v>
      </c>
      <c r="M251" s="28">
        <v>39119</v>
      </c>
      <c r="N251" s="55" t="s">
        <v>348</v>
      </c>
      <c r="O251" s="31" t="s">
        <v>349</v>
      </c>
      <c r="P251" s="62" t="s">
        <v>17</v>
      </c>
      <c r="Q251" s="31" t="s">
        <v>73</v>
      </c>
      <c r="R251" s="32" t="s">
        <v>934</v>
      </c>
      <c r="S251" s="61" t="s">
        <v>121</v>
      </c>
      <c r="T251" s="34">
        <v>39119</v>
      </c>
      <c r="U251" s="15" t="b">
        <v>1</v>
      </c>
      <c r="V251" s="15" t="s">
        <v>1</v>
      </c>
      <c r="W251" s="15" t="b">
        <v>1</v>
      </c>
      <c r="X251" s="15" t="s">
        <v>118</v>
      </c>
      <c r="Y251" s="15" t="b">
        <v>1</v>
      </c>
      <c r="Z251" s="15" t="s">
        <v>933</v>
      </c>
      <c r="AA251" s="36" t="s">
        <v>699</v>
      </c>
      <c r="AB251" s="15" t="s">
        <v>1</v>
      </c>
      <c r="AC251" s="15"/>
      <c r="AD251" s="15" t="str">
        <f>VLOOKUP(J251,[1]All!$I$78:$J$376,2,FALSE)</f>
        <v>Oke</v>
      </c>
      <c r="AE251" s="37">
        <f t="shared" si="12"/>
        <v>7890869.0764119597</v>
      </c>
      <c r="AF251" s="5">
        <f t="shared" si="13"/>
        <v>867995.59840531554</v>
      </c>
      <c r="AG251" s="15"/>
      <c r="AH251" s="15"/>
      <c r="AI251" s="38">
        <f t="shared" si="11"/>
        <v>8758864.6748172753</v>
      </c>
      <c r="AJ251" s="15" t="s">
        <v>1</v>
      </c>
      <c r="AK251" s="15" t="s">
        <v>1</v>
      </c>
      <c r="AL251" s="15" t="s">
        <v>118</v>
      </c>
      <c r="AM251" s="15" t="s">
        <v>118</v>
      </c>
      <c r="AN251" s="15" t="s">
        <v>1</v>
      </c>
      <c r="AO251" s="72" t="s">
        <v>118</v>
      </c>
      <c r="AP251" s="15" t="s">
        <v>1</v>
      </c>
      <c r="AQ251" s="15" t="s">
        <v>1451</v>
      </c>
      <c r="AR251" s="15"/>
    </row>
    <row r="252" spans="1:44" ht="14.25" customHeight="1" x14ac:dyDescent="0.25">
      <c r="A252" s="6">
        <f t="shared" si="14"/>
        <v>181</v>
      </c>
      <c r="B252" s="21">
        <v>253</v>
      </c>
      <c r="C252" s="22" t="s">
        <v>64</v>
      </c>
      <c r="D252" s="23" t="s">
        <v>65</v>
      </c>
      <c r="E252" s="24" t="s">
        <v>1</v>
      </c>
      <c r="F252" s="24" t="s">
        <v>118</v>
      </c>
      <c r="G252" s="25" t="s">
        <v>80</v>
      </c>
      <c r="H252" s="54" t="s">
        <v>113</v>
      </c>
      <c r="I252" s="27" t="s">
        <v>935</v>
      </c>
      <c r="J252" s="26">
        <v>12093</v>
      </c>
      <c r="K252" s="59"/>
      <c r="L252" s="28">
        <v>38749</v>
      </c>
      <c r="M252" s="28">
        <v>39114</v>
      </c>
      <c r="N252" s="55" t="s">
        <v>348</v>
      </c>
      <c r="O252" s="31" t="s">
        <v>349</v>
      </c>
      <c r="P252" s="62" t="s">
        <v>17</v>
      </c>
      <c r="Q252" s="31" t="s">
        <v>73</v>
      </c>
      <c r="R252" s="32" t="s">
        <v>936</v>
      </c>
      <c r="S252" s="61" t="s">
        <v>121</v>
      </c>
      <c r="T252" s="34">
        <v>39114</v>
      </c>
      <c r="U252" s="15" t="b">
        <v>1</v>
      </c>
      <c r="V252" s="15" t="s">
        <v>1</v>
      </c>
      <c r="W252" s="15" t="b">
        <v>1</v>
      </c>
      <c r="X252" s="15" t="s">
        <v>118</v>
      </c>
      <c r="Y252" s="15" t="b">
        <v>1</v>
      </c>
      <c r="Z252" s="15" t="s">
        <v>935</v>
      </c>
      <c r="AA252" s="36" t="s">
        <v>122</v>
      </c>
      <c r="AB252" s="15" t="s">
        <v>1</v>
      </c>
      <c r="AC252" s="15"/>
      <c r="AD252" s="15" t="str">
        <f>VLOOKUP(J252,[1]All!$I$78:$J$376,2,FALSE)</f>
        <v>Oke</v>
      </c>
      <c r="AE252" s="37">
        <f t="shared" si="12"/>
        <v>7890869.0764119597</v>
      </c>
      <c r="AF252" s="5">
        <f t="shared" si="13"/>
        <v>867995.59840531554</v>
      </c>
      <c r="AG252" s="15"/>
      <c r="AH252" s="15"/>
      <c r="AI252" s="38">
        <f t="shared" si="11"/>
        <v>8758864.6748172753</v>
      </c>
      <c r="AJ252" s="15" t="s">
        <v>1</v>
      </c>
      <c r="AK252" s="15" t="s">
        <v>1</v>
      </c>
      <c r="AL252" s="15" t="s">
        <v>118</v>
      </c>
      <c r="AM252" s="15" t="s">
        <v>118</v>
      </c>
      <c r="AN252" s="15" t="s">
        <v>1</v>
      </c>
      <c r="AO252" s="72" t="s">
        <v>118</v>
      </c>
      <c r="AP252" s="15" t="s">
        <v>1</v>
      </c>
      <c r="AQ252" s="15" t="s">
        <v>1391</v>
      </c>
      <c r="AR252" s="15"/>
    </row>
    <row r="253" spans="1:44" ht="14.25" customHeight="1" x14ac:dyDescent="0.25">
      <c r="A253" s="6">
        <f t="shared" si="14"/>
        <v>182</v>
      </c>
      <c r="B253" s="21">
        <v>254</v>
      </c>
      <c r="C253" s="22" t="s">
        <v>64</v>
      </c>
      <c r="D253" s="23" t="s">
        <v>65</v>
      </c>
      <c r="E253" s="24" t="s">
        <v>1</v>
      </c>
      <c r="F253" s="24" t="s">
        <v>118</v>
      </c>
      <c r="G253" s="25" t="s">
        <v>80</v>
      </c>
      <c r="H253" s="54" t="s">
        <v>604</v>
      </c>
      <c r="I253" s="27" t="s">
        <v>937</v>
      </c>
      <c r="J253" s="26">
        <v>12095</v>
      </c>
      <c r="K253" s="59"/>
      <c r="L253" s="28">
        <v>38754</v>
      </c>
      <c r="M253" s="28">
        <v>38935</v>
      </c>
      <c r="N253" s="55" t="s">
        <v>348</v>
      </c>
      <c r="O253" s="31" t="s">
        <v>349</v>
      </c>
      <c r="P253" s="62" t="s">
        <v>17</v>
      </c>
      <c r="Q253" s="31" t="s">
        <v>73</v>
      </c>
      <c r="R253" s="32" t="s">
        <v>938</v>
      </c>
      <c r="S253" s="61" t="s">
        <v>121</v>
      </c>
      <c r="T253" s="34">
        <v>38935</v>
      </c>
      <c r="U253" s="15" t="b">
        <v>1</v>
      </c>
      <c r="V253" s="15" t="s">
        <v>1</v>
      </c>
      <c r="W253" s="15" t="b">
        <v>1</v>
      </c>
      <c r="X253" s="15" t="s">
        <v>118</v>
      </c>
      <c r="Y253" s="15" t="b">
        <v>1</v>
      </c>
      <c r="Z253" s="15" t="s">
        <v>937</v>
      </c>
      <c r="AA253" s="36" t="s">
        <v>699</v>
      </c>
      <c r="AB253" s="15" t="s">
        <v>1</v>
      </c>
      <c r="AC253" s="15"/>
      <c r="AD253" s="15" t="str">
        <f>VLOOKUP(J253,[1]All!$I$78:$J$376,2,FALSE)</f>
        <v>Oke</v>
      </c>
      <c r="AE253" s="37">
        <f t="shared" si="12"/>
        <v>7890869.0764119597</v>
      </c>
      <c r="AF253" s="5">
        <f t="shared" si="13"/>
        <v>867995.59840531554</v>
      </c>
      <c r="AG253" s="15"/>
      <c r="AH253" s="15"/>
      <c r="AI253" s="38">
        <f t="shared" si="11"/>
        <v>8758864.6748172753</v>
      </c>
      <c r="AJ253" s="15" t="s">
        <v>1</v>
      </c>
      <c r="AK253" s="15" t="s">
        <v>1</v>
      </c>
      <c r="AL253" s="15" t="s">
        <v>118</v>
      </c>
      <c r="AM253" s="15" t="s">
        <v>118</v>
      </c>
      <c r="AN253" s="15" t="s">
        <v>1</v>
      </c>
      <c r="AO253" s="72" t="s">
        <v>118</v>
      </c>
      <c r="AP253" s="15" t="s">
        <v>1</v>
      </c>
      <c r="AQ253" s="15" t="s">
        <v>1397</v>
      </c>
      <c r="AR253" s="15"/>
    </row>
    <row r="254" spans="1:44" ht="14.25" customHeight="1" x14ac:dyDescent="0.25">
      <c r="A254" s="6">
        <f t="shared" si="14"/>
        <v>183</v>
      </c>
      <c r="B254" s="21">
        <v>255</v>
      </c>
      <c r="C254" s="22" t="s">
        <v>64</v>
      </c>
      <c r="D254" s="23" t="s">
        <v>65</v>
      </c>
      <c r="E254" s="24" t="s">
        <v>14</v>
      </c>
      <c r="F254" s="24" t="s">
        <v>131</v>
      </c>
      <c r="G254" s="25" t="s">
        <v>80</v>
      </c>
      <c r="H254" s="24" t="s">
        <v>939</v>
      </c>
      <c r="I254" s="68" t="s">
        <v>940</v>
      </c>
      <c r="J254" s="64">
        <v>12149</v>
      </c>
      <c r="K254" s="27"/>
      <c r="L254" s="28">
        <v>38749</v>
      </c>
      <c r="M254" s="28">
        <v>38838</v>
      </c>
      <c r="N254" s="29" t="s">
        <v>348</v>
      </c>
      <c r="O254" s="66" t="s">
        <v>349</v>
      </c>
      <c r="P254" s="35" t="s">
        <v>17</v>
      </c>
      <c r="Q254" s="66" t="s">
        <v>73</v>
      </c>
      <c r="R254" s="67" t="s">
        <v>941</v>
      </c>
      <c r="S254" s="33" t="s">
        <v>136</v>
      </c>
      <c r="T254" s="34">
        <v>38838</v>
      </c>
      <c r="U254" s="15" t="b">
        <v>1</v>
      </c>
      <c r="V254" s="15" t="s">
        <v>14</v>
      </c>
      <c r="W254" s="15" t="b">
        <v>1</v>
      </c>
      <c r="X254" s="15" t="s">
        <v>131</v>
      </c>
      <c r="Y254" s="15" t="b">
        <v>1</v>
      </c>
      <c r="Z254" s="15" t="s">
        <v>940</v>
      </c>
      <c r="AA254" s="36" t="s">
        <v>942</v>
      </c>
      <c r="AB254" s="15" t="s">
        <v>14</v>
      </c>
      <c r="AC254" s="15"/>
      <c r="AD254" s="15" t="str">
        <f>VLOOKUP(J254,[1]All!$I$78:$J$376,2,FALSE)</f>
        <v>Oke</v>
      </c>
      <c r="AE254" s="37">
        <f t="shared" si="12"/>
        <v>7890869.0764119597</v>
      </c>
      <c r="AF254" s="5">
        <f t="shared" si="13"/>
        <v>867995.59840531554</v>
      </c>
      <c r="AG254" s="15"/>
      <c r="AH254" s="15"/>
      <c r="AI254" s="38">
        <f t="shared" si="11"/>
        <v>8758864.6748172753</v>
      </c>
      <c r="AJ254" s="15" t="s">
        <v>14</v>
      </c>
      <c r="AK254" s="15" t="s">
        <v>14</v>
      </c>
      <c r="AL254" s="15" t="s">
        <v>131</v>
      </c>
      <c r="AM254" s="15" t="s">
        <v>131</v>
      </c>
      <c r="AN254" s="15" t="s">
        <v>14</v>
      </c>
      <c r="AO254" s="72" t="s">
        <v>131</v>
      </c>
      <c r="AP254" s="15" t="s">
        <v>14</v>
      </c>
      <c r="AQ254" s="15" t="s">
        <v>1381</v>
      </c>
      <c r="AR254" s="15"/>
    </row>
    <row r="255" spans="1:44" ht="14.25" customHeight="1" x14ac:dyDescent="0.25">
      <c r="A255" s="6">
        <f t="shared" si="14"/>
        <v>184</v>
      </c>
      <c r="B255" s="21">
        <v>256</v>
      </c>
      <c r="C255" s="22" t="s">
        <v>64</v>
      </c>
      <c r="D255" s="23" t="s">
        <v>65</v>
      </c>
      <c r="E255" s="24" t="s">
        <v>1</v>
      </c>
      <c r="F255" s="24" t="s">
        <v>118</v>
      </c>
      <c r="G255" s="25" t="s">
        <v>80</v>
      </c>
      <c r="H255" s="54" t="s">
        <v>87</v>
      </c>
      <c r="I255" s="27" t="s">
        <v>943</v>
      </c>
      <c r="J255" s="26">
        <v>12203</v>
      </c>
      <c r="K255" s="59"/>
      <c r="L255" s="28">
        <v>38777</v>
      </c>
      <c r="M255" s="28">
        <v>38961</v>
      </c>
      <c r="N255" s="55" t="s">
        <v>348</v>
      </c>
      <c r="O255" s="31" t="s">
        <v>349</v>
      </c>
      <c r="P255" s="62" t="s">
        <v>17</v>
      </c>
      <c r="Q255" s="31" t="s">
        <v>73</v>
      </c>
      <c r="R255" s="32" t="s">
        <v>944</v>
      </c>
      <c r="S255" s="61" t="s">
        <v>121</v>
      </c>
      <c r="T255" s="34">
        <v>38961</v>
      </c>
      <c r="U255" s="15" t="b">
        <v>1</v>
      </c>
      <c r="V255" s="15" t="s">
        <v>1</v>
      </c>
      <c r="W255" s="15" t="b">
        <v>1</v>
      </c>
      <c r="X255" s="15" t="s">
        <v>118</v>
      </c>
      <c r="Y255" s="15" t="b">
        <v>1</v>
      </c>
      <c r="Z255" s="15" t="s">
        <v>943</v>
      </c>
      <c r="AA255" s="36" t="s">
        <v>298</v>
      </c>
      <c r="AB255" s="15" t="s">
        <v>1</v>
      </c>
      <c r="AC255" s="15"/>
      <c r="AD255" s="15" t="str">
        <f>VLOOKUP(J255,[1]All!$I$78:$J$376,2,FALSE)</f>
        <v>Oke</v>
      </c>
      <c r="AE255" s="37">
        <f t="shared" si="12"/>
        <v>7890869.0764119597</v>
      </c>
      <c r="AF255" s="5">
        <f t="shared" si="13"/>
        <v>867995.59840531554</v>
      </c>
      <c r="AG255" s="15"/>
      <c r="AH255" s="15"/>
      <c r="AI255" s="38">
        <f t="shared" si="11"/>
        <v>8758864.6748172753</v>
      </c>
      <c r="AJ255" s="15" t="s">
        <v>1</v>
      </c>
      <c r="AK255" s="15" t="s">
        <v>1</v>
      </c>
      <c r="AL255" s="15" t="s">
        <v>118</v>
      </c>
      <c r="AM255" s="15" t="s">
        <v>118</v>
      </c>
      <c r="AN255" s="15" t="s">
        <v>1</v>
      </c>
      <c r="AO255" s="72" t="s">
        <v>118</v>
      </c>
      <c r="AP255" s="15" t="s">
        <v>1</v>
      </c>
      <c r="AQ255" s="15" t="s">
        <v>1370</v>
      </c>
      <c r="AR255" s="15"/>
    </row>
    <row r="256" spans="1:44" ht="14.25" customHeight="1" x14ac:dyDescent="0.25">
      <c r="A256" s="6">
        <f t="shared" si="14"/>
        <v>185</v>
      </c>
      <c r="B256" s="21">
        <v>257</v>
      </c>
      <c r="C256" s="22" t="s">
        <v>64</v>
      </c>
      <c r="D256" s="23" t="s">
        <v>65</v>
      </c>
      <c r="E256" s="24" t="s">
        <v>233</v>
      </c>
      <c r="F256" s="24" t="s">
        <v>839</v>
      </c>
      <c r="G256" s="25" t="s">
        <v>80</v>
      </c>
      <c r="H256" s="24" t="s">
        <v>945</v>
      </c>
      <c r="I256" s="68" t="s">
        <v>946</v>
      </c>
      <c r="J256" s="64">
        <v>12210</v>
      </c>
      <c r="K256" s="27"/>
      <c r="L256" s="28">
        <v>38777</v>
      </c>
      <c r="M256" s="28">
        <v>39142</v>
      </c>
      <c r="N256" s="29" t="s">
        <v>348</v>
      </c>
      <c r="O256" s="66" t="s">
        <v>349</v>
      </c>
      <c r="P256" s="35" t="s">
        <v>17</v>
      </c>
      <c r="Q256" s="66" t="s">
        <v>73</v>
      </c>
      <c r="R256" s="67" t="s">
        <v>947</v>
      </c>
      <c r="S256" s="33" t="s">
        <v>345</v>
      </c>
      <c r="T256" s="34">
        <v>39142</v>
      </c>
      <c r="U256" s="15" t="b">
        <v>1</v>
      </c>
      <c r="V256" s="15" t="s">
        <v>233</v>
      </c>
      <c r="W256" s="15" t="b">
        <v>1</v>
      </c>
      <c r="X256" s="15" t="s">
        <v>839</v>
      </c>
      <c r="Y256" s="15" t="b">
        <v>1</v>
      </c>
      <c r="Z256" s="15" t="s">
        <v>946</v>
      </c>
      <c r="AA256" s="36" t="s">
        <v>843</v>
      </c>
      <c r="AB256" s="15" t="s">
        <v>233</v>
      </c>
      <c r="AC256" s="15"/>
      <c r="AD256" s="15" t="str">
        <f>VLOOKUP(J256,[1]All!$I$78:$J$376,2,FALSE)</f>
        <v>Oke</v>
      </c>
      <c r="AE256" s="37">
        <f t="shared" si="12"/>
        <v>7890869.0764119597</v>
      </c>
      <c r="AF256" s="5">
        <f t="shared" si="13"/>
        <v>867995.59840531554</v>
      </c>
      <c r="AG256" s="15"/>
      <c r="AH256" s="15"/>
      <c r="AI256" s="38">
        <f t="shared" si="11"/>
        <v>8758864.6748172753</v>
      </c>
      <c r="AJ256" s="15" t="s">
        <v>233</v>
      </c>
      <c r="AK256" s="15" t="s">
        <v>233</v>
      </c>
      <c r="AL256" s="15" t="s">
        <v>839</v>
      </c>
      <c r="AM256" s="15" t="s">
        <v>592</v>
      </c>
      <c r="AN256" s="15" t="s">
        <v>233</v>
      </c>
      <c r="AO256" s="72" t="s">
        <v>839</v>
      </c>
      <c r="AP256" s="15" t="s">
        <v>2</v>
      </c>
      <c r="AQ256" s="15" t="s">
        <v>1412</v>
      </c>
      <c r="AR256" s="15"/>
    </row>
    <row r="257" spans="1:44" ht="14.25" customHeight="1" x14ac:dyDescent="0.25">
      <c r="A257" s="6">
        <f t="shared" si="14"/>
        <v>186</v>
      </c>
      <c r="B257" s="21">
        <v>258</v>
      </c>
      <c r="C257" s="22" t="s">
        <v>64</v>
      </c>
      <c r="D257" s="23" t="s">
        <v>65</v>
      </c>
      <c r="E257" s="24" t="s">
        <v>233</v>
      </c>
      <c r="F257" s="24" t="s">
        <v>523</v>
      </c>
      <c r="G257" s="25" t="s">
        <v>80</v>
      </c>
      <c r="H257" s="24" t="s">
        <v>756</v>
      </c>
      <c r="I257" s="27" t="s">
        <v>948</v>
      </c>
      <c r="J257" s="26">
        <v>12212</v>
      </c>
      <c r="K257" s="27"/>
      <c r="L257" s="28">
        <v>38777</v>
      </c>
      <c r="M257" s="28">
        <v>39142</v>
      </c>
      <c r="N257" s="29" t="s">
        <v>348</v>
      </c>
      <c r="O257" s="31" t="s">
        <v>349</v>
      </c>
      <c r="P257" s="35" t="s">
        <v>17</v>
      </c>
      <c r="Q257" s="31" t="s">
        <v>73</v>
      </c>
      <c r="R257" s="32" t="s">
        <v>949</v>
      </c>
      <c r="S257" s="33" t="s">
        <v>237</v>
      </c>
      <c r="T257" s="34">
        <v>39142</v>
      </c>
      <c r="U257" s="15" t="b">
        <v>1</v>
      </c>
      <c r="V257" s="15" t="s">
        <v>233</v>
      </c>
      <c r="W257" s="15" t="b">
        <v>1</v>
      </c>
      <c r="X257" s="15" t="s">
        <v>523</v>
      </c>
      <c r="Y257" s="15" t="b">
        <v>1</v>
      </c>
      <c r="Z257" s="15" t="s">
        <v>948</v>
      </c>
      <c r="AA257" s="36" t="s">
        <v>950</v>
      </c>
      <c r="AB257" s="15" t="s">
        <v>233</v>
      </c>
      <c r="AC257" s="15"/>
      <c r="AD257" s="15" t="str">
        <f>VLOOKUP(J257,[1]All!$I$78:$J$376,2,FALSE)</f>
        <v>Oke</v>
      </c>
      <c r="AE257" s="37">
        <f t="shared" si="12"/>
        <v>7890869.0764119597</v>
      </c>
      <c r="AF257" s="5">
        <f t="shared" si="13"/>
        <v>867995.59840531554</v>
      </c>
      <c r="AG257" s="15"/>
      <c r="AH257" s="15"/>
      <c r="AI257" s="38">
        <f t="shared" si="11"/>
        <v>8758864.6748172753</v>
      </c>
      <c r="AJ257" s="15" t="s">
        <v>233</v>
      </c>
      <c r="AK257" s="15" t="s">
        <v>233</v>
      </c>
      <c r="AL257" s="15" t="s">
        <v>523</v>
      </c>
      <c r="AM257" s="15" t="s">
        <v>523</v>
      </c>
      <c r="AN257" s="15" t="s">
        <v>233</v>
      </c>
      <c r="AO257" s="72" t="s">
        <v>523</v>
      </c>
      <c r="AP257" s="15" t="s">
        <v>2</v>
      </c>
      <c r="AQ257" s="15" t="s">
        <v>1452</v>
      </c>
      <c r="AR257" s="15"/>
    </row>
    <row r="258" spans="1:44" ht="14.25" customHeight="1" x14ac:dyDescent="0.25">
      <c r="A258" s="6">
        <f t="shared" si="14"/>
        <v>187</v>
      </c>
      <c r="B258" s="21">
        <v>259</v>
      </c>
      <c r="C258" s="22" t="s">
        <v>64</v>
      </c>
      <c r="D258" s="23" t="s">
        <v>65</v>
      </c>
      <c r="E258" s="24" t="s">
        <v>78</v>
      </c>
      <c r="F258" s="24" t="s">
        <v>951</v>
      </c>
      <c r="G258" s="25" t="s">
        <v>80</v>
      </c>
      <c r="H258" s="24" t="s">
        <v>113</v>
      </c>
      <c r="I258" s="27" t="s">
        <v>952</v>
      </c>
      <c r="J258" s="26">
        <v>12214</v>
      </c>
      <c r="K258" s="27"/>
      <c r="L258" s="28">
        <v>38778</v>
      </c>
      <c r="M258" s="28">
        <v>39142</v>
      </c>
      <c r="N258" s="29" t="s">
        <v>348</v>
      </c>
      <c r="O258" s="31" t="s">
        <v>349</v>
      </c>
      <c r="P258" s="35" t="s">
        <v>17</v>
      </c>
      <c r="Q258" s="31" t="s">
        <v>73</v>
      </c>
      <c r="R258" s="32" t="s">
        <v>953</v>
      </c>
      <c r="S258" s="33" t="s">
        <v>116</v>
      </c>
      <c r="T258" s="34">
        <v>39142</v>
      </c>
      <c r="U258" s="15" t="b">
        <v>1</v>
      </c>
      <c r="V258" s="15" t="s">
        <v>78</v>
      </c>
      <c r="W258" s="15" t="b">
        <v>1</v>
      </c>
      <c r="X258" s="15" t="s">
        <v>951</v>
      </c>
      <c r="Y258" s="15" t="b">
        <v>1</v>
      </c>
      <c r="Z258" s="15" t="s">
        <v>952</v>
      </c>
      <c r="AA258" s="36" t="s">
        <v>954</v>
      </c>
      <c r="AB258" s="15" t="s">
        <v>78</v>
      </c>
      <c r="AC258" s="15"/>
      <c r="AD258" s="15" t="str">
        <f>VLOOKUP(J258,[1]All!$I$78:$J$376,2,FALSE)</f>
        <v>Oke</v>
      </c>
      <c r="AE258" s="37">
        <f t="shared" si="12"/>
        <v>7890869.0764119597</v>
      </c>
      <c r="AF258" s="5">
        <f t="shared" si="13"/>
        <v>867995.59840531554</v>
      </c>
      <c r="AG258" s="15"/>
      <c r="AH258" s="15"/>
      <c r="AI258" s="38">
        <f t="shared" si="11"/>
        <v>8758864.6748172753</v>
      </c>
      <c r="AJ258" s="15" t="s">
        <v>78</v>
      </c>
      <c r="AK258" s="15" t="s">
        <v>78</v>
      </c>
      <c r="AL258" s="15" t="s">
        <v>951</v>
      </c>
      <c r="AM258" s="15" t="s">
        <v>951</v>
      </c>
      <c r="AN258" s="15" t="s">
        <v>5</v>
      </c>
      <c r="AO258" s="72" t="s">
        <v>951</v>
      </c>
      <c r="AP258" s="15" t="s">
        <v>6</v>
      </c>
      <c r="AQ258" s="15" t="s">
        <v>1391</v>
      </c>
      <c r="AR258" s="15"/>
    </row>
    <row r="259" spans="1:44" ht="14.25" customHeight="1" x14ac:dyDescent="0.25">
      <c r="A259" s="6">
        <f t="shared" si="14"/>
        <v>188</v>
      </c>
      <c r="B259" s="21">
        <v>260</v>
      </c>
      <c r="C259" s="22" t="s">
        <v>64</v>
      </c>
      <c r="D259" s="23" t="s">
        <v>65</v>
      </c>
      <c r="E259" s="24" t="s">
        <v>253</v>
      </c>
      <c r="F259" s="24" t="s">
        <v>423</v>
      </c>
      <c r="G259" s="25" t="s">
        <v>80</v>
      </c>
      <c r="H259" s="24" t="s">
        <v>113</v>
      </c>
      <c r="I259" s="27" t="s">
        <v>955</v>
      </c>
      <c r="J259" s="26">
        <v>12216</v>
      </c>
      <c r="K259" s="27"/>
      <c r="L259" s="28">
        <v>38777</v>
      </c>
      <c r="M259" s="28">
        <v>39142</v>
      </c>
      <c r="N259" s="29" t="s">
        <v>348</v>
      </c>
      <c r="O259" s="31" t="s">
        <v>349</v>
      </c>
      <c r="P259" s="35" t="s">
        <v>17</v>
      </c>
      <c r="Q259" s="31" t="s">
        <v>73</v>
      </c>
      <c r="R259" s="32" t="s">
        <v>956</v>
      </c>
      <c r="S259" s="33" t="s">
        <v>426</v>
      </c>
      <c r="T259" s="34">
        <v>39142</v>
      </c>
      <c r="U259" s="15" t="b">
        <v>1</v>
      </c>
      <c r="V259" s="15" t="s">
        <v>253</v>
      </c>
      <c r="W259" s="15" t="b">
        <v>1</v>
      </c>
      <c r="X259" s="15" t="s">
        <v>423</v>
      </c>
      <c r="Y259" s="15" t="b">
        <v>1</v>
      </c>
      <c r="Z259" s="15" t="s">
        <v>955</v>
      </c>
      <c r="AA259" s="36" t="s">
        <v>957</v>
      </c>
      <c r="AB259" s="15" t="s">
        <v>253</v>
      </c>
      <c r="AC259" s="15"/>
      <c r="AD259" s="15" t="str">
        <f>VLOOKUP(J259,[1]All!$I$78:$J$376,2,FALSE)</f>
        <v>Oke</v>
      </c>
      <c r="AE259" s="37">
        <f t="shared" si="12"/>
        <v>7890869.0764119597</v>
      </c>
      <c r="AF259" s="5">
        <f t="shared" si="13"/>
        <v>867995.59840531554</v>
      </c>
      <c r="AG259" s="15"/>
      <c r="AH259" s="15"/>
      <c r="AI259" s="38">
        <f t="shared" si="11"/>
        <v>8758864.6748172753</v>
      </c>
      <c r="AJ259" s="15" t="s">
        <v>253</v>
      </c>
      <c r="AK259" s="15" t="s">
        <v>253</v>
      </c>
      <c r="AL259" s="15" t="s">
        <v>423</v>
      </c>
      <c r="AM259" s="15" t="s">
        <v>423</v>
      </c>
      <c r="AN259" s="15" t="s">
        <v>9</v>
      </c>
      <c r="AO259" s="72" t="s">
        <v>423</v>
      </c>
      <c r="AP259" s="15" t="s">
        <v>10</v>
      </c>
      <c r="AQ259" s="15" t="s">
        <v>1391</v>
      </c>
      <c r="AR259" s="15"/>
    </row>
    <row r="260" spans="1:44" ht="14.25" customHeight="1" x14ac:dyDescent="0.25">
      <c r="A260" s="6">
        <f t="shared" si="14"/>
        <v>189</v>
      </c>
      <c r="B260" s="21">
        <v>261</v>
      </c>
      <c r="C260" s="22" t="s">
        <v>64</v>
      </c>
      <c r="D260" s="23" t="s">
        <v>65</v>
      </c>
      <c r="E260" s="24" t="s">
        <v>253</v>
      </c>
      <c r="F260" s="24" t="s">
        <v>423</v>
      </c>
      <c r="G260" s="25" t="s">
        <v>80</v>
      </c>
      <c r="H260" s="24" t="s">
        <v>87</v>
      </c>
      <c r="I260" s="27" t="s">
        <v>958</v>
      </c>
      <c r="J260" s="26">
        <v>12218</v>
      </c>
      <c r="K260" s="27"/>
      <c r="L260" s="28">
        <v>38777</v>
      </c>
      <c r="M260" s="28">
        <v>38961</v>
      </c>
      <c r="N260" s="29" t="s">
        <v>348</v>
      </c>
      <c r="O260" s="31" t="s">
        <v>349</v>
      </c>
      <c r="P260" s="35" t="s">
        <v>17</v>
      </c>
      <c r="Q260" s="31" t="s">
        <v>73</v>
      </c>
      <c r="R260" s="32" t="s">
        <v>959</v>
      </c>
      <c r="S260" s="33" t="s">
        <v>426</v>
      </c>
      <c r="T260" s="34">
        <v>38961</v>
      </c>
      <c r="U260" s="15" t="b">
        <v>1</v>
      </c>
      <c r="V260" s="15" t="s">
        <v>253</v>
      </c>
      <c r="W260" s="15" t="b">
        <v>1</v>
      </c>
      <c r="X260" s="15" t="s">
        <v>423</v>
      </c>
      <c r="Y260" s="15" t="b">
        <v>1</v>
      </c>
      <c r="Z260" s="15" t="s">
        <v>958</v>
      </c>
      <c r="AA260" s="36" t="s">
        <v>427</v>
      </c>
      <c r="AB260" s="15" t="s">
        <v>253</v>
      </c>
      <c r="AC260" s="15"/>
      <c r="AD260" s="15" t="str">
        <f>VLOOKUP(J260,[1]All!$I$78:$J$376,2,FALSE)</f>
        <v>Oke</v>
      </c>
      <c r="AE260" s="37">
        <f t="shared" si="12"/>
        <v>7890869.0764119597</v>
      </c>
      <c r="AF260" s="5">
        <f t="shared" si="13"/>
        <v>867995.59840531554</v>
      </c>
      <c r="AG260" s="15"/>
      <c r="AH260" s="15"/>
      <c r="AI260" s="38">
        <f t="shared" si="11"/>
        <v>8758864.6748172753</v>
      </c>
      <c r="AJ260" s="15" t="s">
        <v>253</v>
      </c>
      <c r="AK260" s="15" t="s">
        <v>253</v>
      </c>
      <c r="AL260" s="15" t="s">
        <v>423</v>
      </c>
      <c r="AM260" s="15" t="s">
        <v>423</v>
      </c>
      <c r="AN260" s="15" t="s">
        <v>9</v>
      </c>
      <c r="AO260" s="72" t="s">
        <v>423</v>
      </c>
      <c r="AP260" s="15" t="s">
        <v>10</v>
      </c>
      <c r="AQ260" s="15" t="s">
        <v>1370</v>
      </c>
      <c r="AR260" s="15"/>
    </row>
    <row r="261" spans="1:44" ht="14.25" customHeight="1" x14ac:dyDescent="0.25">
      <c r="A261" s="6">
        <f t="shared" si="14"/>
        <v>190</v>
      </c>
      <c r="B261" s="21">
        <v>262</v>
      </c>
      <c r="C261" s="22" t="s">
        <v>64</v>
      </c>
      <c r="D261" s="23" t="s">
        <v>65</v>
      </c>
      <c r="E261" s="24" t="s">
        <v>253</v>
      </c>
      <c r="F261" s="24" t="s">
        <v>445</v>
      </c>
      <c r="G261" s="25" t="s">
        <v>80</v>
      </c>
      <c r="H261" s="24" t="s">
        <v>960</v>
      </c>
      <c r="I261" s="27" t="s">
        <v>961</v>
      </c>
      <c r="J261" s="26">
        <v>12219</v>
      </c>
      <c r="K261" s="27"/>
      <c r="L261" s="28">
        <v>38777</v>
      </c>
      <c r="M261" s="28">
        <v>39142</v>
      </c>
      <c r="N261" s="29" t="s">
        <v>348</v>
      </c>
      <c r="O261" s="31" t="s">
        <v>349</v>
      </c>
      <c r="P261" s="35" t="s">
        <v>17</v>
      </c>
      <c r="Q261" s="31" t="s">
        <v>73</v>
      </c>
      <c r="R261" s="32" t="s">
        <v>962</v>
      </c>
      <c r="S261" s="33" t="s">
        <v>786</v>
      </c>
      <c r="T261" s="34">
        <v>39142</v>
      </c>
      <c r="U261" s="15" t="b">
        <v>1</v>
      </c>
      <c r="V261" s="15" t="s">
        <v>253</v>
      </c>
      <c r="W261" s="15" t="b">
        <v>1</v>
      </c>
      <c r="X261" s="15" t="s">
        <v>445</v>
      </c>
      <c r="Y261" s="15" t="b">
        <v>1</v>
      </c>
      <c r="Z261" s="15" t="s">
        <v>961</v>
      </c>
      <c r="AA261" s="36" t="s">
        <v>963</v>
      </c>
      <c r="AB261" s="15" t="s">
        <v>253</v>
      </c>
      <c r="AC261" s="15"/>
      <c r="AD261" s="15" t="str">
        <f>VLOOKUP(J261,[1]All!$I$78:$J$376,2,FALSE)</f>
        <v>Oke</v>
      </c>
      <c r="AE261" s="37">
        <f t="shared" si="12"/>
        <v>7890869.0764119597</v>
      </c>
      <c r="AF261" s="5">
        <f t="shared" si="13"/>
        <v>867995.59840531554</v>
      </c>
      <c r="AG261" s="15"/>
      <c r="AH261" s="15"/>
      <c r="AI261" s="38">
        <f t="shared" si="11"/>
        <v>8758864.6748172753</v>
      </c>
      <c r="AJ261" s="15" t="s">
        <v>253</v>
      </c>
      <c r="AK261" s="15" t="s">
        <v>253</v>
      </c>
      <c r="AL261" s="15" t="s">
        <v>445</v>
      </c>
      <c r="AM261" s="15" t="s">
        <v>445</v>
      </c>
      <c r="AN261" s="15" t="s">
        <v>9</v>
      </c>
      <c r="AO261" s="72" t="s">
        <v>445</v>
      </c>
      <c r="AP261" s="15" t="s">
        <v>9</v>
      </c>
      <c r="AQ261" s="15" t="s">
        <v>1453</v>
      </c>
      <c r="AR261" s="15"/>
    </row>
    <row r="262" spans="1:44" ht="14.25" customHeight="1" x14ac:dyDescent="0.25">
      <c r="A262" s="6">
        <f t="shared" si="14"/>
        <v>191</v>
      </c>
      <c r="B262" s="21">
        <v>263</v>
      </c>
      <c r="C262" s="22" t="s">
        <v>64</v>
      </c>
      <c r="D262" s="23" t="s">
        <v>65</v>
      </c>
      <c r="E262" s="24" t="s">
        <v>1</v>
      </c>
      <c r="F262" s="24" t="s">
        <v>118</v>
      </c>
      <c r="G262" s="25" t="s">
        <v>80</v>
      </c>
      <c r="H262" s="54" t="s">
        <v>87</v>
      </c>
      <c r="I262" s="27" t="s">
        <v>964</v>
      </c>
      <c r="J262" s="26">
        <v>12221</v>
      </c>
      <c r="K262" s="59"/>
      <c r="L262" s="28">
        <v>38777</v>
      </c>
      <c r="M262" s="28">
        <v>39142</v>
      </c>
      <c r="N262" s="55" t="s">
        <v>348</v>
      </c>
      <c r="O262" s="31" t="s">
        <v>349</v>
      </c>
      <c r="P262" s="62" t="s">
        <v>17</v>
      </c>
      <c r="Q262" s="31" t="s">
        <v>73</v>
      </c>
      <c r="R262" s="32" t="s">
        <v>965</v>
      </c>
      <c r="S262" s="61" t="s">
        <v>121</v>
      </c>
      <c r="T262" s="34">
        <v>39142</v>
      </c>
      <c r="U262" s="15" t="b">
        <v>1</v>
      </c>
      <c r="V262" s="15" t="s">
        <v>1</v>
      </c>
      <c r="W262" s="15" t="b">
        <v>1</v>
      </c>
      <c r="X262" s="15" t="s">
        <v>118</v>
      </c>
      <c r="Y262" s="15" t="b">
        <v>1</v>
      </c>
      <c r="Z262" s="15" t="s">
        <v>964</v>
      </c>
      <c r="AA262" s="36" t="s">
        <v>298</v>
      </c>
      <c r="AB262" s="15" t="s">
        <v>1</v>
      </c>
      <c r="AC262" s="15"/>
      <c r="AD262" s="15" t="str">
        <f>VLOOKUP(J262,[1]All!$I$78:$J$376,2,FALSE)</f>
        <v>Oke</v>
      </c>
      <c r="AE262" s="37">
        <f t="shared" si="12"/>
        <v>7890869.0764119597</v>
      </c>
      <c r="AF262" s="5">
        <f t="shared" si="13"/>
        <v>867995.59840531554</v>
      </c>
      <c r="AG262" s="15"/>
      <c r="AH262" s="15"/>
      <c r="AI262" s="38">
        <f t="shared" si="11"/>
        <v>8758864.6748172753</v>
      </c>
      <c r="AJ262" s="15" t="s">
        <v>1</v>
      </c>
      <c r="AK262" s="15" t="s">
        <v>1</v>
      </c>
      <c r="AL262" s="15" t="s">
        <v>118</v>
      </c>
      <c r="AM262" s="15" t="s">
        <v>118</v>
      </c>
      <c r="AN262" s="15" t="s">
        <v>1</v>
      </c>
      <c r="AO262" s="72" t="s">
        <v>118</v>
      </c>
      <c r="AP262" s="15" t="s">
        <v>1</v>
      </c>
      <c r="AQ262" s="15" t="s">
        <v>1370</v>
      </c>
      <c r="AR262" s="15"/>
    </row>
    <row r="263" spans="1:44" ht="14.25" customHeight="1" x14ac:dyDescent="0.25">
      <c r="A263" s="6">
        <f t="shared" si="14"/>
        <v>192</v>
      </c>
      <c r="B263" s="21">
        <v>264</v>
      </c>
      <c r="C263" s="22" t="s">
        <v>64</v>
      </c>
      <c r="D263" s="23" t="s">
        <v>65</v>
      </c>
      <c r="E263" s="24" t="s">
        <v>253</v>
      </c>
      <c r="F263" s="24" t="s">
        <v>445</v>
      </c>
      <c r="G263" s="25" t="s">
        <v>80</v>
      </c>
      <c r="H263" s="24" t="s">
        <v>209</v>
      </c>
      <c r="I263" s="68" t="s">
        <v>966</v>
      </c>
      <c r="J263" s="64">
        <v>12228</v>
      </c>
      <c r="K263" s="27"/>
      <c r="L263" s="28">
        <v>38782</v>
      </c>
      <c r="M263" s="28">
        <v>39142</v>
      </c>
      <c r="N263" s="29" t="s">
        <v>348</v>
      </c>
      <c r="O263" s="66" t="s">
        <v>349</v>
      </c>
      <c r="P263" s="35" t="s">
        <v>17</v>
      </c>
      <c r="Q263" s="66" t="s">
        <v>73</v>
      </c>
      <c r="R263" s="67" t="s">
        <v>967</v>
      </c>
      <c r="S263" s="33" t="s">
        <v>786</v>
      </c>
      <c r="T263" s="34">
        <v>39142</v>
      </c>
      <c r="U263" s="15" t="b">
        <v>1</v>
      </c>
      <c r="V263" s="15" t="s">
        <v>253</v>
      </c>
      <c r="W263" s="15" t="b">
        <v>1</v>
      </c>
      <c r="X263" s="15" t="s">
        <v>445</v>
      </c>
      <c r="Y263" s="15" t="b">
        <v>1</v>
      </c>
      <c r="Z263" s="15" t="s">
        <v>966</v>
      </c>
      <c r="AA263" s="36" t="s">
        <v>787</v>
      </c>
      <c r="AB263" s="15" t="s">
        <v>253</v>
      </c>
      <c r="AC263" s="15"/>
      <c r="AD263" s="15" t="str">
        <f>VLOOKUP(J263,[1]All!$I$78:$J$376,2,FALSE)</f>
        <v>Oke</v>
      </c>
      <c r="AE263" s="37">
        <f t="shared" si="12"/>
        <v>7890869.0764119597</v>
      </c>
      <c r="AF263" s="5">
        <f t="shared" si="13"/>
        <v>867995.59840531554</v>
      </c>
      <c r="AG263" s="15"/>
      <c r="AH263" s="15"/>
      <c r="AI263" s="38">
        <f t="shared" si="11"/>
        <v>8758864.6748172753</v>
      </c>
      <c r="AJ263" s="15" t="s">
        <v>253</v>
      </c>
      <c r="AK263" s="15" t="s">
        <v>253</v>
      </c>
      <c r="AL263" s="15" t="s">
        <v>445</v>
      </c>
      <c r="AM263" s="15" t="s">
        <v>445</v>
      </c>
      <c r="AN263" s="15" t="s">
        <v>9</v>
      </c>
      <c r="AO263" s="72" t="s">
        <v>445</v>
      </c>
      <c r="AP263" s="15" t="s">
        <v>9</v>
      </c>
      <c r="AQ263" s="15" t="s">
        <v>1451</v>
      </c>
      <c r="AR263" s="15"/>
    </row>
    <row r="264" spans="1:44" ht="14.25" customHeight="1" x14ac:dyDescent="0.25">
      <c r="A264" s="6">
        <f t="shared" si="14"/>
        <v>193</v>
      </c>
      <c r="B264" s="21">
        <v>265</v>
      </c>
      <c r="C264" s="22" t="s">
        <v>64</v>
      </c>
      <c r="D264" s="23" t="s">
        <v>65</v>
      </c>
      <c r="E264" s="24" t="s">
        <v>253</v>
      </c>
      <c r="F264" s="24" t="s">
        <v>445</v>
      </c>
      <c r="G264" s="25" t="s">
        <v>80</v>
      </c>
      <c r="H264" s="24" t="s">
        <v>353</v>
      </c>
      <c r="I264" s="27" t="s">
        <v>968</v>
      </c>
      <c r="J264" s="26">
        <v>12230</v>
      </c>
      <c r="K264" s="27"/>
      <c r="L264" s="28">
        <v>38782</v>
      </c>
      <c r="M264" s="28">
        <v>39142</v>
      </c>
      <c r="N264" s="29" t="s">
        <v>348</v>
      </c>
      <c r="O264" s="31" t="s">
        <v>349</v>
      </c>
      <c r="P264" s="35" t="s">
        <v>17</v>
      </c>
      <c r="Q264" s="31" t="s">
        <v>73</v>
      </c>
      <c r="R264" s="32" t="s">
        <v>969</v>
      </c>
      <c r="S264" s="33" t="s">
        <v>786</v>
      </c>
      <c r="T264" s="34">
        <v>39142</v>
      </c>
      <c r="U264" s="15" t="b">
        <v>1</v>
      </c>
      <c r="V264" s="15" t="s">
        <v>253</v>
      </c>
      <c r="W264" s="15" t="b">
        <v>1</v>
      </c>
      <c r="X264" s="15" t="s">
        <v>445</v>
      </c>
      <c r="Y264" s="15" t="b">
        <v>1</v>
      </c>
      <c r="Z264" s="15" t="s">
        <v>968</v>
      </c>
      <c r="AA264" s="36" t="s">
        <v>787</v>
      </c>
      <c r="AB264" s="15" t="s">
        <v>253</v>
      </c>
      <c r="AC264" s="15"/>
      <c r="AD264" s="15" t="str">
        <f>VLOOKUP(J264,[1]All!$I$78:$J$376,2,FALSE)</f>
        <v>Oke</v>
      </c>
      <c r="AE264" s="37">
        <f t="shared" si="12"/>
        <v>7890869.0764119597</v>
      </c>
      <c r="AF264" s="5">
        <f t="shared" si="13"/>
        <v>867995.59840531554</v>
      </c>
      <c r="AG264" s="15"/>
      <c r="AH264" s="15"/>
      <c r="AI264" s="38">
        <f t="shared" ref="AI264:AI327" si="15">AF264+AE264</f>
        <v>8758864.6748172753</v>
      </c>
      <c r="AJ264" s="15" t="s">
        <v>253</v>
      </c>
      <c r="AK264" s="15" t="s">
        <v>253</v>
      </c>
      <c r="AL264" s="15" t="s">
        <v>445</v>
      </c>
      <c r="AM264" s="15" t="s">
        <v>445</v>
      </c>
      <c r="AN264" s="15" t="s">
        <v>9</v>
      </c>
      <c r="AO264" s="72" t="s">
        <v>445</v>
      </c>
      <c r="AP264" s="15" t="s">
        <v>9</v>
      </c>
      <c r="AQ264" s="15" t="s">
        <v>1390</v>
      </c>
      <c r="AR264" s="15"/>
    </row>
    <row r="265" spans="1:44" ht="14.25" customHeight="1" x14ac:dyDescent="0.25">
      <c r="A265" s="6">
        <f t="shared" si="14"/>
        <v>194</v>
      </c>
      <c r="B265" s="21">
        <v>266</v>
      </c>
      <c r="C265" s="22" t="s">
        <v>64</v>
      </c>
      <c r="D265" s="23" t="s">
        <v>65</v>
      </c>
      <c r="E265" s="24" t="s">
        <v>14</v>
      </c>
      <c r="F265" s="24" t="s">
        <v>269</v>
      </c>
      <c r="G265" s="25" t="s">
        <v>80</v>
      </c>
      <c r="H265" s="24" t="s">
        <v>113</v>
      </c>
      <c r="I265" s="27" t="s">
        <v>970</v>
      </c>
      <c r="J265" s="26">
        <v>12232</v>
      </c>
      <c r="K265" s="27"/>
      <c r="L265" s="28">
        <v>38782</v>
      </c>
      <c r="M265" s="28">
        <v>39142</v>
      </c>
      <c r="N265" s="29" t="s">
        <v>348</v>
      </c>
      <c r="O265" s="31" t="s">
        <v>349</v>
      </c>
      <c r="P265" s="35" t="s">
        <v>17</v>
      </c>
      <c r="Q265" s="31" t="s">
        <v>73</v>
      </c>
      <c r="R265" s="32" t="s">
        <v>971</v>
      </c>
      <c r="S265" s="33" t="s">
        <v>264</v>
      </c>
      <c r="T265" s="34">
        <v>39142</v>
      </c>
      <c r="U265" s="15" t="b">
        <v>1</v>
      </c>
      <c r="V265" s="15" t="s">
        <v>14</v>
      </c>
      <c r="W265" s="15" t="b">
        <v>1</v>
      </c>
      <c r="X265" s="15" t="s">
        <v>269</v>
      </c>
      <c r="Y265" s="15" t="b">
        <v>1</v>
      </c>
      <c r="Z265" s="15" t="s">
        <v>970</v>
      </c>
      <c r="AA265" s="36" t="s">
        <v>272</v>
      </c>
      <c r="AB265" s="15" t="s">
        <v>14</v>
      </c>
      <c r="AC265" s="15"/>
      <c r="AD265" s="15" t="str">
        <f>VLOOKUP(J265,[1]All!$I$78:$J$376,2,FALSE)</f>
        <v>Oke</v>
      </c>
      <c r="AE265" s="37">
        <f t="shared" si="12"/>
        <v>7890869.0764119597</v>
      </c>
      <c r="AF265" s="5">
        <f t="shared" si="13"/>
        <v>867995.59840531554</v>
      </c>
      <c r="AG265" s="15"/>
      <c r="AH265" s="15"/>
      <c r="AI265" s="38">
        <f t="shared" si="15"/>
        <v>8758864.6748172753</v>
      </c>
      <c r="AJ265" s="15" t="s">
        <v>14</v>
      </c>
      <c r="AK265" s="15" t="s">
        <v>14</v>
      </c>
      <c r="AL265" s="15" t="s">
        <v>269</v>
      </c>
      <c r="AM265" s="15" t="s">
        <v>269</v>
      </c>
      <c r="AN265" s="15" t="s">
        <v>14</v>
      </c>
      <c r="AO265" s="72" t="s">
        <v>269</v>
      </c>
      <c r="AP265" s="15" t="s">
        <v>14</v>
      </c>
      <c r="AQ265" s="15" t="s">
        <v>1391</v>
      </c>
      <c r="AR265" s="15"/>
    </row>
    <row r="266" spans="1:44" ht="14.25" customHeight="1" x14ac:dyDescent="0.25">
      <c r="A266" s="6">
        <f t="shared" si="14"/>
        <v>195</v>
      </c>
      <c r="B266" s="21">
        <v>267</v>
      </c>
      <c r="C266" s="22" t="s">
        <v>64</v>
      </c>
      <c r="D266" s="23" t="s">
        <v>65</v>
      </c>
      <c r="E266" s="24" t="s">
        <v>253</v>
      </c>
      <c r="F266" s="24" t="s">
        <v>445</v>
      </c>
      <c r="G266" s="25" t="s">
        <v>80</v>
      </c>
      <c r="H266" s="24" t="s">
        <v>353</v>
      </c>
      <c r="I266" s="27" t="s">
        <v>972</v>
      </c>
      <c r="J266" s="26">
        <v>12233</v>
      </c>
      <c r="K266" s="27"/>
      <c r="L266" s="28">
        <v>38782</v>
      </c>
      <c r="M266" s="28">
        <v>39142</v>
      </c>
      <c r="N266" s="29" t="s">
        <v>348</v>
      </c>
      <c r="O266" s="31" t="s">
        <v>349</v>
      </c>
      <c r="P266" s="35" t="s">
        <v>17</v>
      </c>
      <c r="Q266" s="31" t="s">
        <v>73</v>
      </c>
      <c r="R266" s="32" t="s">
        <v>973</v>
      </c>
      <c r="S266" s="33" t="s">
        <v>786</v>
      </c>
      <c r="T266" s="34">
        <v>39142</v>
      </c>
      <c r="U266" s="15" t="b">
        <v>1</v>
      </c>
      <c r="V266" s="15" t="s">
        <v>253</v>
      </c>
      <c r="W266" s="15" t="b">
        <v>1</v>
      </c>
      <c r="X266" s="15" t="s">
        <v>445</v>
      </c>
      <c r="Y266" s="15" t="b">
        <v>1</v>
      </c>
      <c r="Z266" s="15" t="s">
        <v>972</v>
      </c>
      <c r="AA266" s="36" t="s">
        <v>787</v>
      </c>
      <c r="AB266" s="15" t="s">
        <v>253</v>
      </c>
      <c r="AC266" s="15"/>
      <c r="AD266" s="15" t="str">
        <f>VLOOKUP(J266,[1]All!$I$78:$J$376,2,FALSE)</f>
        <v>Oke</v>
      </c>
      <c r="AE266" s="37">
        <f t="shared" si="12"/>
        <v>7890869.0764119597</v>
      </c>
      <c r="AF266" s="5">
        <f t="shared" si="13"/>
        <v>867995.59840531554</v>
      </c>
      <c r="AG266" s="15"/>
      <c r="AH266" s="15"/>
      <c r="AI266" s="38">
        <f t="shared" si="15"/>
        <v>8758864.6748172753</v>
      </c>
      <c r="AJ266" s="15" t="s">
        <v>253</v>
      </c>
      <c r="AK266" s="15" t="s">
        <v>253</v>
      </c>
      <c r="AL266" s="15" t="s">
        <v>445</v>
      </c>
      <c r="AM266" s="15" t="s">
        <v>445</v>
      </c>
      <c r="AN266" s="15" t="s">
        <v>9</v>
      </c>
      <c r="AO266" s="72" t="s">
        <v>445</v>
      </c>
      <c r="AP266" s="15" t="s">
        <v>9</v>
      </c>
      <c r="AQ266" s="15" t="s">
        <v>1390</v>
      </c>
      <c r="AR266" s="15"/>
    </row>
    <row r="267" spans="1:44" ht="14.25" customHeight="1" x14ac:dyDescent="0.25">
      <c r="A267" s="6">
        <f t="shared" si="14"/>
        <v>196</v>
      </c>
      <c r="B267" s="21">
        <v>268</v>
      </c>
      <c r="C267" s="22" t="s">
        <v>64</v>
      </c>
      <c r="D267" s="23" t="s">
        <v>65</v>
      </c>
      <c r="E267" s="24" t="s">
        <v>253</v>
      </c>
      <c r="F267" s="24" t="s">
        <v>445</v>
      </c>
      <c r="G267" s="25" t="s">
        <v>80</v>
      </c>
      <c r="H267" s="24" t="s">
        <v>209</v>
      </c>
      <c r="I267" s="27" t="s">
        <v>974</v>
      </c>
      <c r="J267" s="26">
        <v>12234</v>
      </c>
      <c r="K267" s="27"/>
      <c r="L267" s="28">
        <v>38782</v>
      </c>
      <c r="M267" s="28">
        <v>39142</v>
      </c>
      <c r="N267" s="29" t="s">
        <v>348</v>
      </c>
      <c r="O267" s="31" t="s">
        <v>349</v>
      </c>
      <c r="P267" s="35" t="s">
        <v>17</v>
      </c>
      <c r="Q267" s="31" t="s">
        <v>73</v>
      </c>
      <c r="R267" s="32" t="s">
        <v>975</v>
      </c>
      <c r="S267" s="33" t="s">
        <v>786</v>
      </c>
      <c r="T267" s="34">
        <v>39142</v>
      </c>
      <c r="U267" s="15" t="b">
        <v>1</v>
      </c>
      <c r="V267" s="15" t="s">
        <v>253</v>
      </c>
      <c r="W267" s="15" t="b">
        <v>1</v>
      </c>
      <c r="X267" s="15" t="s">
        <v>445</v>
      </c>
      <c r="Y267" s="15" t="b">
        <v>1</v>
      </c>
      <c r="Z267" s="15" t="s">
        <v>974</v>
      </c>
      <c r="AA267" s="36" t="s">
        <v>787</v>
      </c>
      <c r="AB267" s="15" t="s">
        <v>253</v>
      </c>
      <c r="AC267" s="15"/>
      <c r="AD267" s="15" t="str">
        <f>VLOOKUP(J267,[1]All!$I$78:$J$376,2,FALSE)</f>
        <v>Oke</v>
      </c>
      <c r="AE267" s="37">
        <f t="shared" si="12"/>
        <v>7890869.0764119597</v>
      </c>
      <c r="AF267" s="5">
        <f t="shared" si="13"/>
        <v>867995.59840531554</v>
      </c>
      <c r="AG267" s="15"/>
      <c r="AH267" s="15"/>
      <c r="AI267" s="38">
        <f t="shared" si="15"/>
        <v>8758864.6748172753</v>
      </c>
      <c r="AJ267" s="15" t="s">
        <v>253</v>
      </c>
      <c r="AK267" s="15" t="s">
        <v>253</v>
      </c>
      <c r="AL267" s="15" t="s">
        <v>445</v>
      </c>
      <c r="AM267" s="15" t="s">
        <v>445</v>
      </c>
      <c r="AN267" s="15" t="s">
        <v>9</v>
      </c>
      <c r="AO267" s="72" t="s">
        <v>445</v>
      </c>
      <c r="AP267" s="15" t="s">
        <v>9</v>
      </c>
      <c r="AQ267" s="15" t="s">
        <v>1451</v>
      </c>
      <c r="AR267" s="15"/>
    </row>
    <row r="268" spans="1:44" ht="14.25" customHeight="1" x14ac:dyDescent="0.25">
      <c r="A268" s="6">
        <f t="shared" si="14"/>
        <v>197</v>
      </c>
      <c r="B268" s="21">
        <v>269</v>
      </c>
      <c r="C268" s="22" t="s">
        <v>64</v>
      </c>
      <c r="D268" s="23" t="s">
        <v>65</v>
      </c>
      <c r="E268" s="24" t="s">
        <v>253</v>
      </c>
      <c r="F268" s="24" t="s">
        <v>445</v>
      </c>
      <c r="G268" s="25" t="s">
        <v>80</v>
      </c>
      <c r="H268" s="24" t="s">
        <v>113</v>
      </c>
      <c r="I268" s="27" t="s">
        <v>976</v>
      </c>
      <c r="J268" s="26">
        <v>12235</v>
      </c>
      <c r="K268" s="27"/>
      <c r="L268" s="28">
        <v>38782</v>
      </c>
      <c r="M268" s="28">
        <v>39142</v>
      </c>
      <c r="N268" s="29" t="s">
        <v>348</v>
      </c>
      <c r="O268" s="31" t="s">
        <v>349</v>
      </c>
      <c r="P268" s="35" t="s">
        <v>17</v>
      </c>
      <c r="Q268" s="31" t="s">
        <v>73</v>
      </c>
      <c r="R268" s="32" t="s">
        <v>977</v>
      </c>
      <c r="S268" s="33" t="s">
        <v>786</v>
      </c>
      <c r="T268" s="34">
        <v>39142</v>
      </c>
      <c r="U268" s="15" t="b">
        <v>1</v>
      </c>
      <c r="V268" s="15" t="s">
        <v>253</v>
      </c>
      <c r="W268" s="15" t="b">
        <v>1</v>
      </c>
      <c r="X268" s="15" t="s">
        <v>445</v>
      </c>
      <c r="Y268" s="15" t="b">
        <v>1</v>
      </c>
      <c r="Z268" s="15" t="s">
        <v>976</v>
      </c>
      <c r="AA268" s="36" t="s">
        <v>978</v>
      </c>
      <c r="AB268" s="15" t="s">
        <v>253</v>
      </c>
      <c r="AC268" s="15"/>
      <c r="AD268" s="15" t="str">
        <f>VLOOKUP(J268,[1]All!$I$78:$J$376,2,FALSE)</f>
        <v>Oke</v>
      </c>
      <c r="AE268" s="37">
        <f t="shared" si="12"/>
        <v>7890869.0764119597</v>
      </c>
      <c r="AF268" s="5">
        <f t="shared" si="13"/>
        <v>867995.59840531554</v>
      </c>
      <c r="AG268" s="15"/>
      <c r="AH268" s="15"/>
      <c r="AI268" s="38">
        <f t="shared" si="15"/>
        <v>8758864.6748172753</v>
      </c>
      <c r="AJ268" s="15" t="s">
        <v>253</v>
      </c>
      <c r="AK268" s="15" t="s">
        <v>253</v>
      </c>
      <c r="AL268" s="15" t="s">
        <v>445</v>
      </c>
      <c r="AM268" s="15" t="s">
        <v>445</v>
      </c>
      <c r="AN268" s="15" t="s">
        <v>9</v>
      </c>
      <c r="AO268" s="72" t="s">
        <v>445</v>
      </c>
      <c r="AP268" s="15" t="s">
        <v>9</v>
      </c>
      <c r="AQ268" s="15" t="s">
        <v>1391</v>
      </c>
      <c r="AR268" s="15"/>
    </row>
    <row r="269" spans="1:44" ht="14.25" customHeight="1" x14ac:dyDescent="0.25">
      <c r="A269" s="6">
        <f t="shared" si="14"/>
        <v>198</v>
      </c>
      <c r="B269" s="21">
        <v>270</v>
      </c>
      <c r="C269" s="22" t="s">
        <v>64</v>
      </c>
      <c r="D269" s="23" t="s">
        <v>65</v>
      </c>
      <c r="E269" s="24" t="s">
        <v>220</v>
      </c>
      <c r="F269" s="24" t="s">
        <v>979</v>
      </c>
      <c r="G269" s="25" t="s">
        <v>80</v>
      </c>
      <c r="H269" s="24" t="s">
        <v>113</v>
      </c>
      <c r="I269" s="27" t="s">
        <v>980</v>
      </c>
      <c r="J269" s="26">
        <v>12237</v>
      </c>
      <c r="K269" s="27"/>
      <c r="L269" s="28">
        <v>38782</v>
      </c>
      <c r="M269" s="28">
        <v>39142</v>
      </c>
      <c r="N269" s="29" t="s">
        <v>348</v>
      </c>
      <c r="O269" s="31" t="s">
        <v>349</v>
      </c>
      <c r="P269" s="35" t="s">
        <v>17</v>
      </c>
      <c r="Q269" s="31" t="s">
        <v>73</v>
      </c>
      <c r="R269" s="32" t="s">
        <v>981</v>
      </c>
      <c r="S269" s="33" t="s">
        <v>224</v>
      </c>
      <c r="T269" s="34">
        <v>39142</v>
      </c>
      <c r="U269" s="15" t="b">
        <v>1</v>
      </c>
      <c r="V269" s="15" t="s">
        <v>220</v>
      </c>
      <c r="W269" s="15" t="b">
        <v>1</v>
      </c>
      <c r="X269" s="15" t="s">
        <v>979</v>
      </c>
      <c r="Y269" s="15" t="b">
        <v>1</v>
      </c>
      <c r="Z269" s="15" t="s">
        <v>980</v>
      </c>
      <c r="AA269" s="36" t="s">
        <v>982</v>
      </c>
      <c r="AB269" s="15" t="s">
        <v>220</v>
      </c>
      <c r="AC269" s="15"/>
      <c r="AD269" s="15" t="str">
        <f>VLOOKUP(J269,[1]All!$I$78:$J$376,2,FALSE)</f>
        <v>Oke</v>
      </c>
      <c r="AE269" s="37">
        <f t="shared" si="12"/>
        <v>7890869.0764119597</v>
      </c>
      <c r="AF269" s="5">
        <f t="shared" si="13"/>
        <v>867995.59840531554</v>
      </c>
      <c r="AG269" s="15"/>
      <c r="AH269" s="15"/>
      <c r="AI269" s="38">
        <f t="shared" si="15"/>
        <v>8758864.6748172753</v>
      </c>
      <c r="AJ269" s="15" t="s">
        <v>220</v>
      </c>
      <c r="AK269" s="15" t="s">
        <v>220</v>
      </c>
      <c r="AL269" s="15" t="s">
        <v>979</v>
      </c>
      <c r="AM269" s="15" t="s">
        <v>979</v>
      </c>
      <c r="AN269" s="15" t="s">
        <v>4</v>
      </c>
      <c r="AO269" s="72" t="s">
        <v>979</v>
      </c>
      <c r="AP269" s="15" t="s">
        <v>4</v>
      </c>
      <c r="AQ269" s="15" t="s">
        <v>1391</v>
      </c>
      <c r="AR269" s="15"/>
    </row>
    <row r="270" spans="1:44" ht="14.25" customHeight="1" x14ac:dyDescent="0.25">
      <c r="A270" s="6">
        <f t="shared" si="14"/>
        <v>199</v>
      </c>
      <c r="B270" s="21">
        <v>271</v>
      </c>
      <c r="C270" s="22" t="s">
        <v>64</v>
      </c>
      <c r="D270" s="23" t="s">
        <v>65</v>
      </c>
      <c r="E270" s="24" t="s">
        <v>253</v>
      </c>
      <c r="F270" s="24" t="s">
        <v>445</v>
      </c>
      <c r="G270" s="25" t="s">
        <v>80</v>
      </c>
      <c r="H270" s="24" t="s">
        <v>113</v>
      </c>
      <c r="I270" s="27" t="s">
        <v>983</v>
      </c>
      <c r="J270" s="26">
        <v>12243</v>
      </c>
      <c r="K270" s="27"/>
      <c r="L270" s="28">
        <v>38782</v>
      </c>
      <c r="M270" s="28">
        <v>39142</v>
      </c>
      <c r="N270" s="29" t="s">
        <v>348</v>
      </c>
      <c r="O270" s="31" t="s">
        <v>349</v>
      </c>
      <c r="P270" s="35" t="s">
        <v>17</v>
      </c>
      <c r="Q270" s="31" t="s">
        <v>73</v>
      </c>
      <c r="R270" s="32" t="s">
        <v>984</v>
      </c>
      <c r="S270" s="33" t="s">
        <v>786</v>
      </c>
      <c r="T270" s="34">
        <v>39142</v>
      </c>
      <c r="U270" s="15" t="b">
        <v>1</v>
      </c>
      <c r="V270" s="15" t="s">
        <v>253</v>
      </c>
      <c r="W270" s="15" t="b">
        <v>1</v>
      </c>
      <c r="X270" s="15" t="s">
        <v>445</v>
      </c>
      <c r="Y270" s="15" t="b">
        <v>1</v>
      </c>
      <c r="Z270" s="15" t="s">
        <v>983</v>
      </c>
      <c r="AA270" s="36" t="s">
        <v>978</v>
      </c>
      <c r="AB270" s="15" t="s">
        <v>253</v>
      </c>
      <c r="AC270" s="15"/>
      <c r="AD270" s="15" t="str">
        <f>VLOOKUP(J270,[1]All!$I$78:$J$376,2,FALSE)</f>
        <v>Oke</v>
      </c>
      <c r="AE270" s="37">
        <f t="shared" si="12"/>
        <v>7890869.0764119597</v>
      </c>
      <c r="AF270" s="5">
        <f t="shared" si="13"/>
        <v>867995.59840531554</v>
      </c>
      <c r="AG270" s="15"/>
      <c r="AH270" s="15"/>
      <c r="AI270" s="38">
        <f t="shared" si="15"/>
        <v>8758864.6748172753</v>
      </c>
      <c r="AJ270" s="15" t="s">
        <v>253</v>
      </c>
      <c r="AK270" s="15" t="s">
        <v>253</v>
      </c>
      <c r="AL270" s="15" t="s">
        <v>445</v>
      </c>
      <c r="AM270" s="15" t="s">
        <v>445</v>
      </c>
      <c r="AN270" s="15" t="s">
        <v>9</v>
      </c>
      <c r="AO270" s="72" t="s">
        <v>445</v>
      </c>
      <c r="AP270" s="15" t="s">
        <v>9</v>
      </c>
      <c r="AQ270" s="15" t="s">
        <v>1391</v>
      </c>
      <c r="AR270" s="15"/>
    </row>
    <row r="271" spans="1:44" ht="14.25" customHeight="1" x14ac:dyDescent="0.25">
      <c r="A271" s="6">
        <f t="shared" si="14"/>
        <v>200</v>
      </c>
      <c r="B271" s="21">
        <v>272</v>
      </c>
      <c r="C271" s="22" t="s">
        <v>64</v>
      </c>
      <c r="D271" s="23" t="s">
        <v>65</v>
      </c>
      <c r="E271" s="24" t="s">
        <v>78</v>
      </c>
      <c r="F271" s="24" t="s">
        <v>185</v>
      </c>
      <c r="G271" s="25" t="s">
        <v>80</v>
      </c>
      <c r="H271" s="24" t="s">
        <v>113</v>
      </c>
      <c r="I271" s="27" t="s">
        <v>985</v>
      </c>
      <c r="J271" s="26">
        <v>12245</v>
      </c>
      <c r="K271" s="27"/>
      <c r="L271" s="28">
        <v>38789</v>
      </c>
      <c r="M271" s="28">
        <v>38991</v>
      </c>
      <c r="N271" s="29" t="s">
        <v>348</v>
      </c>
      <c r="O271" s="31" t="s">
        <v>349</v>
      </c>
      <c r="P271" s="35" t="s">
        <v>17</v>
      </c>
      <c r="Q271" s="31" t="s">
        <v>73</v>
      </c>
      <c r="R271" s="32" t="s">
        <v>986</v>
      </c>
      <c r="S271" s="33" t="s">
        <v>607</v>
      </c>
      <c r="T271" s="34">
        <v>38991</v>
      </c>
      <c r="U271" s="15" t="b">
        <v>1</v>
      </c>
      <c r="V271" s="15" t="s">
        <v>78</v>
      </c>
      <c r="W271" s="15" t="b">
        <v>1</v>
      </c>
      <c r="X271" s="15" t="s">
        <v>185</v>
      </c>
      <c r="Y271" s="15" t="b">
        <v>1</v>
      </c>
      <c r="Z271" s="15" t="s">
        <v>985</v>
      </c>
      <c r="AA271" s="36" t="s">
        <v>183</v>
      </c>
      <c r="AB271" s="15" t="s">
        <v>78</v>
      </c>
      <c r="AC271" s="15"/>
      <c r="AD271" s="15" t="str">
        <f>VLOOKUP(J271,[1]All!$I$78:$J$376,2,FALSE)</f>
        <v>Oke</v>
      </c>
      <c r="AE271" s="37">
        <f t="shared" si="12"/>
        <v>7890869.0764119597</v>
      </c>
      <c r="AF271" s="5">
        <f t="shared" si="13"/>
        <v>867995.59840531554</v>
      </c>
      <c r="AG271" s="15"/>
      <c r="AH271" s="15"/>
      <c r="AI271" s="38">
        <f t="shared" si="15"/>
        <v>8758864.6748172753</v>
      </c>
      <c r="AJ271" s="15" t="s">
        <v>78</v>
      </c>
      <c r="AK271" s="15" t="s">
        <v>78</v>
      </c>
      <c r="AL271" s="15" t="s">
        <v>185</v>
      </c>
      <c r="AM271" s="15" t="s">
        <v>185</v>
      </c>
      <c r="AN271" s="15" t="s">
        <v>5</v>
      </c>
      <c r="AO271" s="72" t="s">
        <v>185</v>
      </c>
      <c r="AP271" s="15" t="s">
        <v>5</v>
      </c>
      <c r="AQ271" s="15" t="s">
        <v>1391</v>
      </c>
      <c r="AR271" s="15"/>
    </row>
    <row r="272" spans="1:44" ht="14.25" customHeight="1" x14ac:dyDescent="0.25">
      <c r="A272" s="6">
        <f t="shared" si="14"/>
        <v>201</v>
      </c>
      <c r="B272" s="21">
        <v>273</v>
      </c>
      <c r="C272" s="22" t="s">
        <v>64</v>
      </c>
      <c r="D272" s="23" t="s">
        <v>65</v>
      </c>
      <c r="E272" s="24" t="s">
        <v>78</v>
      </c>
      <c r="F272" s="24" t="s">
        <v>79</v>
      </c>
      <c r="G272" s="25" t="s">
        <v>80</v>
      </c>
      <c r="H272" s="24" t="s">
        <v>113</v>
      </c>
      <c r="I272" s="27" t="s">
        <v>987</v>
      </c>
      <c r="J272" s="26">
        <v>12256</v>
      </c>
      <c r="K272" s="27"/>
      <c r="L272" s="28">
        <v>38789</v>
      </c>
      <c r="M272" s="28">
        <v>38991</v>
      </c>
      <c r="N272" s="29" t="s">
        <v>348</v>
      </c>
      <c r="O272" s="31" t="s">
        <v>349</v>
      </c>
      <c r="P272" s="35" t="s">
        <v>17</v>
      </c>
      <c r="Q272" s="31" t="s">
        <v>73</v>
      </c>
      <c r="R272" s="32" t="s">
        <v>988</v>
      </c>
      <c r="S272" s="33" t="s">
        <v>84</v>
      </c>
      <c r="T272" s="34">
        <v>38991</v>
      </c>
      <c r="U272" s="15" t="b">
        <v>1</v>
      </c>
      <c r="V272" s="15" t="s">
        <v>78</v>
      </c>
      <c r="W272" s="15" t="b">
        <v>1</v>
      </c>
      <c r="X272" s="15" t="s">
        <v>79</v>
      </c>
      <c r="Y272" s="15" t="b">
        <v>1</v>
      </c>
      <c r="Z272" s="15" t="s">
        <v>987</v>
      </c>
      <c r="AA272" s="36" t="s">
        <v>359</v>
      </c>
      <c r="AB272" s="15" t="s">
        <v>78</v>
      </c>
      <c r="AC272" s="15"/>
      <c r="AD272" s="15" t="str">
        <f>VLOOKUP(J272,[1]All!$I$78:$J$376,2,FALSE)</f>
        <v>Oke</v>
      </c>
      <c r="AE272" s="37">
        <f t="shared" si="12"/>
        <v>7890869.0764119597</v>
      </c>
      <c r="AF272" s="5">
        <f t="shared" si="13"/>
        <v>867995.59840531554</v>
      </c>
      <c r="AG272" s="15"/>
      <c r="AH272" s="15"/>
      <c r="AI272" s="38">
        <f t="shared" si="15"/>
        <v>8758864.6748172753</v>
      </c>
      <c r="AJ272" s="15" t="s">
        <v>78</v>
      </c>
      <c r="AK272" s="15" t="s">
        <v>78</v>
      </c>
      <c r="AL272" s="15" t="s">
        <v>79</v>
      </c>
      <c r="AM272" s="15" t="s">
        <v>79</v>
      </c>
      <c r="AN272" s="15" t="s">
        <v>5</v>
      </c>
      <c r="AO272" s="72" t="s">
        <v>79</v>
      </c>
      <c r="AP272" s="15" t="s">
        <v>5</v>
      </c>
      <c r="AQ272" s="15" t="s">
        <v>1391</v>
      </c>
      <c r="AR272" s="15"/>
    </row>
    <row r="273" spans="1:44" ht="14.25" customHeight="1" x14ac:dyDescent="0.25">
      <c r="A273" s="6">
        <f t="shared" si="14"/>
        <v>202</v>
      </c>
      <c r="B273" s="21">
        <v>274</v>
      </c>
      <c r="C273" s="22" t="s">
        <v>64</v>
      </c>
      <c r="D273" s="23" t="s">
        <v>65</v>
      </c>
      <c r="E273" s="24" t="s">
        <v>14</v>
      </c>
      <c r="F273" s="24" t="s">
        <v>269</v>
      </c>
      <c r="G273" s="25" t="s">
        <v>80</v>
      </c>
      <c r="H273" s="24" t="s">
        <v>113</v>
      </c>
      <c r="I273" s="27" t="s">
        <v>989</v>
      </c>
      <c r="J273" s="26">
        <v>12260</v>
      </c>
      <c r="K273" s="27"/>
      <c r="L273" s="28">
        <v>38777</v>
      </c>
      <c r="M273" s="28">
        <v>38991</v>
      </c>
      <c r="N273" s="29" t="s">
        <v>348</v>
      </c>
      <c r="O273" s="31" t="s">
        <v>349</v>
      </c>
      <c r="P273" s="35" t="s">
        <v>17</v>
      </c>
      <c r="Q273" s="31" t="s">
        <v>73</v>
      </c>
      <c r="R273" s="32" t="s">
        <v>990</v>
      </c>
      <c r="S273" s="33" t="s">
        <v>264</v>
      </c>
      <c r="T273" s="34">
        <v>38991</v>
      </c>
      <c r="U273" s="15" t="b">
        <v>1</v>
      </c>
      <c r="V273" s="15" t="s">
        <v>14</v>
      </c>
      <c r="W273" s="15" t="b">
        <v>1</v>
      </c>
      <c r="X273" s="15" t="s">
        <v>269</v>
      </c>
      <c r="Y273" s="15" t="b">
        <v>1</v>
      </c>
      <c r="Z273" s="15" t="s">
        <v>989</v>
      </c>
      <c r="AA273" s="36" t="s">
        <v>272</v>
      </c>
      <c r="AB273" s="15" t="s">
        <v>14</v>
      </c>
      <c r="AC273" s="15"/>
      <c r="AD273" s="15" t="str">
        <f>VLOOKUP(J273,[1]All!$I$78:$J$376,2,FALSE)</f>
        <v>Oke</v>
      </c>
      <c r="AE273" s="37">
        <f t="shared" si="12"/>
        <v>7890869.0764119597</v>
      </c>
      <c r="AF273" s="5">
        <f t="shared" si="13"/>
        <v>867995.59840531554</v>
      </c>
      <c r="AG273" s="15"/>
      <c r="AH273" s="15"/>
      <c r="AI273" s="38">
        <f t="shared" si="15"/>
        <v>8758864.6748172753</v>
      </c>
      <c r="AJ273" s="15" t="s">
        <v>14</v>
      </c>
      <c r="AK273" s="15" t="s">
        <v>14</v>
      </c>
      <c r="AL273" s="15" t="s">
        <v>269</v>
      </c>
      <c r="AM273" s="15" t="s">
        <v>269</v>
      </c>
      <c r="AN273" s="15" t="s">
        <v>14</v>
      </c>
      <c r="AO273" s="72" t="s">
        <v>269</v>
      </c>
      <c r="AP273" s="15" t="s">
        <v>14</v>
      </c>
      <c r="AQ273" s="15" t="s">
        <v>1454</v>
      </c>
      <c r="AR273" s="15"/>
    </row>
    <row r="274" spans="1:44" ht="14.25" customHeight="1" x14ac:dyDescent="0.25">
      <c r="A274" s="6">
        <f t="shared" si="14"/>
        <v>203</v>
      </c>
      <c r="B274" s="21">
        <v>275</v>
      </c>
      <c r="C274" s="22" t="s">
        <v>64</v>
      </c>
      <c r="D274" s="23" t="s">
        <v>65</v>
      </c>
      <c r="E274" s="24" t="s">
        <v>14</v>
      </c>
      <c r="F274" s="24" t="s">
        <v>131</v>
      </c>
      <c r="G274" s="25" t="s">
        <v>80</v>
      </c>
      <c r="H274" s="24" t="s">
        <v>991</v>
      </c>
      <c r="I274" s="27" t="s">
        <v>992</v>
      </c>
      <c r="J274" s="26">
        <v>12262</v>
      </c>
      <c r="K274" s="27"/>
      <c r="L274" s="28">
        <v>38777</v>
      </c>
      <c r="M274" s="28">
        <v>39142</v>
      </c>
      <c r="N274" s="29" t="s">
        <v>348</v>
      </c>
      <c r="O274" s="31" t="s">
        <v>349</v>
      </c>
      <c r="P274" s="35" t="s">
        <v>17</v>
      </c>
      <c r="Q274" s="31" t="s">
        <v>73</v>
      </c>
      <c r="R274" s="32" t="s">
        <v>993</v>
      </c>
      <c r="S274" s="33" t="s">
        <v>136</v>
      </c>
      <c r="T274" s="34">
        <v>39142</v>
      </c>
      <c r="U274" s="15" t="b">
        <v>1</v>
      </c>
      <c r="V274" s="15" t="s">
        <v>14</v>
      </c>
      <c r="W274" s="15" t="b">
        <v>1</v>
      </c>
      <c r="X274" s="15" t="s">
        <v>131</v>
      </c>
      <c r="Y274" s="15" t="b">
        <v>1</v>
      </c>
      <c r="Z274" s="15" t="s">
        <v>992</v>
      </c>
      <c r="AA274" s="36" t="s">
        <v>994</v>
      </c>
      <c r="AB274" s="15" t="s">
        <v>14</v>
      </c>
      <c r="AC274" s="15"/>
      <c r="AD274" s="15" t="str">
        <f>VLOOKUP(J274,[1]All!$I$78:$J$376,2,FALSE)</f>
        <v>Oke</v>
      </c>
      <c r="AE274" s="37">
        <f t="shared" si="12"/>
        <v>7890869.0764119597</v>
      </c>
      <c r="AF274" s="5">
        <f t="shared" si="13"/>
        <v>867995.59840531554</v>
      </c>
      <c r="AG274" s="15"/>
      <c r="AH274" s="15"/>
      <c r="AI274" s="38">
        <f t="shared" si="15"/>
        <v>8758864.6748172753</v>
      </c>
      <c r="AJ274" s="15" t="s">
        <v>14</v>
      </c>
      <c r="AK274" s="15" t="s">
        <v>14</v>
      </c>
      <c r="AL274" s="15" t="s">
        <v>131</v>
      </c>
      <c r="AM274" s="15" t="s">
        <v>131</v>
      </c>
      <c r="AN274" s="15" t="s">
        <v>14</v>
      </c>
      <c r="AO274" s="72" t="s">
        <v>131</v>
      </c>
      <c r="AP274" s="15" t="s">
        <v>14</v>
      </c>
      <c r="AQ274" s="15" t="s">
        <v>1455</v>
      </c>
      <c r="AR274" s="15"/>
    </row>
    <row r="275" spans="1:44" ht="14.25" customHeight="1" x14ac:dyDescent="0.25">
      <c r="A275" s="6">
        <f t="shared" si="14"/>
        <v>204</v>
      </c>
      <c r="B275" s="21">
        <v>276</v>
      </c>
      <c r="C275" s="22" t="s">
        <v>64</v>
      </c>
      <c r="D275" s="23" t="s">
        <v>65</v>
      </c>
      <c r="E275" s="24" t="s">
        <v>78</v>
      </c>
      <c r="F275" s="24" t="s">
        <v>79</v>
      </c>
      <c r="G275" s="25" t="s">
        <v>80</v>
      </c>
      <c r="H275" s="24" t="s">
        <v>87</v>
      </c>
      <c r="I275" s="27" t="s">
        <v>995</v>
      </c>
      <c r="J275" s="26">
        <v>12276</v>
      </c>
      <c r="K275" s="27"/>
      <c r="L275" s="28">
        <v>38777</v>
      </c>
      <c r="M275" s="28">
        <v>39052</v>
      </c>
      <c r="N275" s="29" t="s">
        <v>348</v>
      </c>
      <c r="O275" s="31" t="s">
        <v>349</v>
      </c>
      <c r="P275" s="35" t="s">
        <v>17</v>
      </c>
      <c r="Q275" s="31" t="s">
        <v>73</v>
      </c>
      <c r="R275" s="32" t="s">
        <v>996</v>
      </c>
      <c r="S275" s="33" t="s">
        <v>84</v>
      </c>
      <c r="T275" s="34">
        <v>39052</v>
      </c>
      <c r="U275" s="15" t="b">
        <v>1</v>
      </c>
      <c r="V275" s="15" t="s">
        <v>78</v>
      </c>
      <c r="W275" s="15" t="b">
        <v>1</v>
      </c>
      <c r="X275" s="15" t="s">
        <v>79</v>
      </c>
      <c r="Y275" s="15" t="b">
        <v>1</v>
      </c>
      <c r="Z275" s="15" t="s">
        <v>995</v>
      </c>
      <c r="AA275" s="36" t="s">
        <v>399</v>
      </c>
      <c r="AB275" s="15" t="s">
        <v>78</v>
      </c>
      <c r="AC275" s="15"/>
      <c r="AD275" s="15" t="str">
        <f>VLOOKUP(J275,[1]All!$I$78:$J$376,2,FALSE)</f>
        <v>Oke</v>
      </c>
      <c r="AE275" s="37">
        <f t="shared" si="12"/>
        <v>7890869.0764119597</v>
      </c>
      <c r="AF275" s="5">
        <f t="shared" si="13"/>
        <v>867995.59840531554</v>
      </c>
      <c r="AG275" s="15"/>
      <c r="AH275" s="15"/>
      <c r="AI275" s="38">
        <f t="shared" si="15"/>
        <v>8758864.6748172753</v>
      </c>
      <c r="AJ275" s="15" t="s">
        <v>78</v>
      </c>
      <c r="AK275" s="15" t="s">
        <v>78</v>
      </c>
      <c r="AL275" s="15" t="s">
        <v>79</v>
      </c>
      <c r="AM275" s="15" t="s">
        <v>79</v>
      </c>
      <c r="AN275" s="15" t="s">
        <v>5</v>
      </c>
      <c r="AO275" s="72" t="s">
        <v>79</v>
      </c>
      <c r="AP275" s="15" t="s">
        <v>5</v>
      </c>
      <c r="AQ275" s="15" t="s">
        <v>1370</v>
      </c>
      <c r="AR275" s="15"/>
    </row>
    <row r="276" spans="1:44" ht="14.25" customHeight="1" x14ac:dyDescent="0.25">
      <c r="A276" s="6">
        <f t="shared" si="14"/>
        <v>205</v>
      </c>
      <c r="B276" s="21">
        <v>277</v>
      </c>
      <c r="C276" s="22" t="s">
        <v>64</v>
      </c>
      <c r="D276" s="23" t="s">
        <v>65</v>
      </c>
      <c r="E276" s="24" t="s">
        <v>220</v>
      </c>
      <c r="F276" s="24" t="s">
        <v>362</v>
      </c>
      <c r="G276" s="25" t="s">
        <v>80</v>
      </c>
      <c r="H276" s="24" t="s">
        <v>997</v>
      </c>
      <c r="I276" s="27" t="s">
        <v>998</v>
      </c>
      <c r="J276" s="26">
        <v>12288</v>
      </c>
      <c r="K276" s="27"/>
      <c r="L276" s="28">
        <v>38789</v>
      </c>
      <c r="M276" s="28">
        <v>39173</v>
      </c>
      <c r="N276" s="29" t="s">
        <v>348</v>
      </c>
      <c r="O276" s="31" t="s">
        <v>349</v>
      </c>
      <c r="P276" s="35" t="s">
        <v>17</v>
      </c>
      <c r="Q276" s="31" t="s">
        <v>73</v>
      </c>
      <c r="R276" s="32" t="s">
        <v>999</v>
      </c>
      <c r="S276" s="33" t="s">
        <v>311</v>
      </c>
      <c r="T276" s="34">
        <v>39173</v>
      </c>
      <c r="U276" s="15" t="b">
        <v>1</v>
      </c>
      <c r="V276" s="15" t="s">
        <v>220</v>
      </c>
      <c r="W276" s="15" t="b">
        <v>1</v>
      </c>
      <c r="X276" s="15" t="s">
        <v>362</v>
      </c>
      <c r="Y276" s="15" t="b">
        <v>1</v>
      </c>
      <c r="Z276" s="15" t="s">
        <v>998</v>
      </c>
      <c r="AA276" s="36" t="s">
        <v>1000</v>
      </c>
      <c r="AB276" s="15" t="s">
        <v>220</v>
      </c>
      <c r="AC276" s="15"/>
      <c r="AD276" s="15" t="str">
        <f>VLOOKUP(J276,[1]All!$I$78:$J$376,2,FALSE)</f>
        <v>Oke</v>
      </c>
      <c r="AE276" s="37">
        <f t="shared" si="12"/>
        <v>7890869.0764119597</v>
      </c>
      <c r="AF276" s="5">
        <f t="shared" si="13"/>
        <v>867995.59840531554</v>
      </c>
      <c r="AG276" s="15"/>
      <c r="AH276" s="15"/>
      <c r="AI276" s="38">
        <f t="shared" si="15"/>
        <v>8758864.6748172753</v>
      </c>
      <c r="AJ276" s="15" t="s">
        <v>220</v>
      </c>
      <c r="AK276" s="15" t="s">
        <v>220</v>
      </c>
      <c r="AL276" s="15" t="s">
        <v>362</v>
      </c>
      <c r="AM276" s="15" t="s">
        <v>362</v>
      </c>
      <c r="AN276" s="15" t="s">
        <v>21</v>
      </c>
      <c r="AO276" s="72" t="s">
        <v>362</v>
      </c>
      <c r="AP276" s="15" t="s">
        <v>21</v>
      </c>
      <c r="AQ276" s="15" t="s">
        <v>1441</v>
      </c>
      <c r="AR276" s="15"/>
    </row>
    <row r="277" spans="1:44" ht="14.25" customHeight="1" x14ac:dyDescent="0.25">
      <c r="A277" s="6">
        <f t="shared" si="14"/>
        <v>206</v>
      </c>
      <c r="B277" s="21">
        <v>278</v>
      </c>
      <c r="C277" s="22" t="s">
        <v>64</v>
      </c>
      <c r="D277" s="23" t="s">
        <v>65</v>
      </c>
      <c r="E277" s="24" t="s">
        <v>78</v>
      </c>
      <c r="F277" s="24" t="s">
        <v>726</v>
      </c>
      <c r="G277" s="25" t="s">
        <v>80</v>
      </c>
      <c r="H277" s="24" t="s">
        <v>1001</v>
      </c>
      <c r="I277" s="27" t="s">
        <v>729</v>
      </c>
      <c r="J277" s="26">
        <v>12295</v>
      </c>
      <c r="K277" s="27"/>
      <c r="L277" s="28">
        <v>38789</v>
      </c>
      <c r="M277" s="28">
        <v>39052</v>
      </c>
      <c r="N277" s="29" t="s">
        <v>348</v>
      </c>
      <c r="O277" s="31" t="s">
        <v>349</v>
      </c>
      <c r="P277" s="35" t="s">
        <v>17</v>
      </c>
      <c r="Q277" s="31" t="s">
        <v>73</v>
      </c>
      <c r="R277" s="32" t="s">
        <v>1002</v>
      </c>
      <c r="S277" s="33" t="s">
        <v>729</v>
      </c>
      <c r="T277" s="34">
        <v>39052</v>
      </c>
      <c r="U277" s="15" t="b">
        <v>1</v>
      </c>
      <c r="V277" s="15" t="s">
        <v>78</v>
      </c>
      <c r="W277" s="15" t="b">
        <v>1</v>
      </c>
      <c r="X277" s="15" t="s">
        <v>726</v>
      </c>
      <c r="Y277" s="15" t="b">
        <v>1</v>
      </c>
      <c r="Z277" s="15" t="s">
        <v>729</v>
      </c>
      <c r="AA277" s="36" t="s">
        <v>1003</v>
      </c>
      <c r="AB277" s="15" t="s">
        <v>78</v>
      </c>
      <c r="AC277" s="15"/>
      <c r="AD277" s="15" t="str">
        <f>VLOOKUP(J277,[1]All!$I$78:$J$376,2,FALSE)</f>
        <v>Oke</v>
      </c>
      <c r="AE277" s="37">
        <f t="shared" si="12"/>
        <v>7890869.0764119597</v>
      </c>
      <c r="AF277" s="5">
        <f t="shared" si="13"/>
        <v>867995.59840531554</v>
      </c>
      <c r="AG277" s="15"/>
      <c r="AH277" s="15"/>
      <c r="AI277" s="38">
        <f t="shared" si="15"/>
        <v>8758864.6748172753</v>
      </c>
      <c r="AJ277" s="15" t="s">
        <v>78</v>
      </c>
      <c r="AK277" s="15" t="s">
        <v>78</v>
      </c>
      <c r="AL277" s="15" t="s">
        <v>726</v>
      </c>
      <c r="AM277" s="15" t="s">
        <v>726</v>
      </c>
      <c r="AN277" s="15" t="s">
        <v>5</v>
      </c>
      <c r="AO277" s="72" t="s">
        <v>726</v>
      </c>
      <c r="AP277" s="15" t="s">
        <v>6</v>
      </c>
      <c r="AQ277" s="15" t="s">
        <v>1456</v>
      </c>
      <c r="AR277" s="15"/>
    </row>
    <row r="278" spans="1:44" ht="14.25" customHeight="1" x14ac:dyDescent="0.25">
      <c r="A278" s="6">
        <f t="shared" si="14"/>
        <v>207</v>
      </c>
      <c r="B278" s="21">
        <v>279</v>
      </c>
      <c r="C278" s="22" t="s">
        <v>64</v>
      </c>
      <c r="D278" s="23" t="s">
        <v>65</v>
      </c>
      <c r="E278" s="24" t="s">
        <v>78</v>
      </c>
      <c r="F278" s="24" t="s">
        <v>185</v>
      </c>
      <c r="G278" s="25" t="s">
        <v>80</v>
      </c>
      <c r="H278" s="24" t="s">
        <v>113</v>
      </c>
      <c r="I278" s="27" t="s">
        <v>1004</v>
      </c>
      <c r="J278" s="26">
        <v>12297</v>
      </c>
      <c r="K278" s="27"/>
      <c r="L278" s="28">
        <v>38789</v>
      </c>
      <c r="M278" s="28">
        <v>39022</v>
      </c>
      <c r="N278" s="29" t="s">
        <v>348</v>
      </c>
      <c r="O278" s="31" t="s">
        <v>349</v>
      </c>
      <c r="P278" s="35" t="s">
        <v>17</v>
      </c>
      <c r="Q278" s="31" t="s">
        <v>73</v>
      </c>
      <c r="R278" s="32" t="s">
        <v>1005</v>
      </c>
      <c r="S278" s="33" t="s">
        <v>607</v>
      </c>
      <c r="T278" s="34">
        <v>39022</v>
      </c>
      <c r="U278" s="15" t="b">
        <v>1</v>
      </c>
      <c r="V278" s="15" t="s">
        <v>78</v>
      </c>
      <c r="W278" s="15" t="b">
        <v>1</v>
      </c>
      <c r="X278" s="15" t="s">
        <v>185</v>
      </c>
      <c r="Y278" s="15" t="b">
        <v>1</v>
      </c>
      <c r="Z278" s="15" t="s">
        <v>1004</v>
      </c>
      <c r="AA278" s="36" t="s">
        <v>183</v>
      </c>
      <c r="AB278" s="15" t="s">
        <v>78</v>
      </c>
      <c r="AC278" s="15"/>
      <c r="AD278" s="15" t="str">
        <f>VLOOKUP(J278,[1]All!$I$78:$J$376,2,FALSE)</f>
        <v>Oke</v>
      </c>
      <c r="AE278" s="37">
        <f t="shared" si="12"/>
        <v>7890869.0764119597</v>
      </c>
      <c r="AF278" s="5">
        <f t="shared" si="13"/>
        <v>867995.59840531554</v>
      </c>
      <c r="AG278" s="15"/>
      <c r="AH278" s="15"/>
      <c r="AI278" s="38">
        <f t="shared" si="15"/>
        <v>8758864.6748172753</v>
      </c>
      <c r="AJ278" s="15" t="s">
        <v>78</v>
      </c>
      <c r="AK278" s="15" t="s">
        <v>78</v>
      </c>
      <c r="AL278" s="15" t="s">
        <v>185</v>
      </c>
      <c r="AM278" s="15" t="s">
        <v>185</v>
      </c>
      <c r="AN278" s="15" t="s">
        <v>5</v>
      </c>
      <c r="AO278" s="72" t="s">
        <v>185</v>
      </c>
      <c r="AP278" s="15" t="s">
        <v>5</v>
      </c>
      <c r="AQ278" s="15" t="s">
        <v>1391</v>
      </c>
      <c r="AR278" s="15"/>
    </row>
    <row r="279" spans="1:44" ht="14.25" customHeight="1" x14ac:dyDescent="0.25">
      <c r="A279" s="6">
        <f t="shared" si="14"/>
        <v>208</v>
      </c>
      <c r="B279" s="21">
        <v>280</v>
      </c>
      <c r="C279" s="22" t="s">
        <v>64</v>
      </c>
      <c r="D279" s="23" t="s">
        <v>65</v>
      </c>
      <c r="E279" s="24" t="s">
        <v>78</v>
      </c>
      <c r="F279" s="24" t="s">
        <v>112</v>
      </c>
      <c r="G279" s="25" t="s">
        <v>80</v>
      </c>
      <c r="H279" s="24" t="s">
        <v>558</v>
      </c>
      <c r="I279" s="27" t="s">
        <v>1006</v>
      </c>
      <c r="J279" s="26">
        <v>12298</v>
      </c>
      <c r="K279" s="27"/>
      <c r="L279" s="28">
        <v>38789</v>
      </c>
      <c r="M279" s="28">
        <v>39022</v>
      </c>
      <c r="N279" s="29" t="s">
        <v>348</v>
      </c>
      <c r="O279" s="31" t="s">
        <v>349</v>
      </c>
      <c r="P279" s="35" t="s">
        <v>17</v>
      </c>
      <c r="Q279" s="31" t="s">
        <v>73</v>
      </c>
      <c r="R279" s="32" t="s">
        <v>1007</v>
      </c>
      <c r="S279" s="33" t="s">
        <v>116</v>
      </c>
      <c r="T279" s="34">
        <v>39022</v>
      </c>
      <c r="U279" s="15" t="b">
        <v>1</v>
      </c>
      <c r="V279" s="15" t="s">
        <v>78</v>
      </c>
      <c r="W279" s="15" t="b">
        <v>1</v>
      </c>
      <c r="X279" s="15" t="s">
        <v>112</v>
      </c>
      <c r="Y279" s="15" t="b">
        <v>1</v>
      </c>
      <c r="Z279" s="15" t="s">
        <v>1006</v>
      </c>
      <c r="AA279" s="36" t="s">
        <v>1008</v>
      </c>
      <c r="AB279" s="15" t="s">
        <v>78</v>
      </c>
      <c r="AC279" s="15"/>
      <c r="AD279" s="15" t="str">
        <f>VLOOKUP(J279,[1]All!$I$78:$J$376,2,FALSE)</f>
        <v>Oke</v>
      </c>
      <c r="AE279" s="37">
        <f t="shared" si="12"/>
        <v>7890869.0764119597</v>
      </c>
      <c r="AF279" s="5">
        <f t="shared" si="13"/>
        <v>867995.59840531554</v>
      </c>
      <c r="AG279" s="15"/>
      <c r="AH279" s="15"/>
      <c r="AI279" s="38">
        <f t="shared" si="15"/>
        <v>8758864.6748172753</v>
      </c>
      <c r="AJ279" s="15" t="s">
        <v>78</v>
      </c>
      <c r="AK279" s="15" t="s">
        <v>78</v>
      </c>
      <c r="AL279" s="15" t="s">
        <v>112</v>
      </c>
      <c r="AM279" s="15" t="s">
        <v>352</v>
      </c>
      <c r="AN279" s="15" t="s">
        <v>5</v>
      </c>
      <c r="AO279" s="72" t="s">
        <v>112</v>
      </c>
      <c r="AP279" s="15" t="s">
        <v>6</v>
      </c>
      <c r="AQ279" s="15" t="s">
        <v>1390</v>
      </c>
      <c r="AR279" s="15"/>
    </row>
    <row r="280" spans="1:44" ht="14.25" customHeight="1" x14ac:dyDescent="0.25">
      <c r="A280" s="6">
        <f t="shared" si="14"/>
        <v>209</v>
      </c>
      <c r="B280" s="21">
        <v>281</v>
      </c>
      <c r="C280" s="22" t="s">
        <v>64</v>
      </c>
      <c r="D280" s="23" t="s">
        <v>65</v>
      </c>
      <c r="E280" s="24" t="s">
        <v>78</v>
      </c>
      <c r="F280" s="24" t="s">
        <v>79</v>
      </c>
      <c r="G280" s="25" t="s">
        <v>80</v>
      </c>
      <c r="H280" s="24" t="s">
        <v>113</v>
      </c>
      <c r="I280" s="27" t="s">
        <v>1009</v>
      </c>
      <c r="J280" s="26">
        <v>12299</v>
      </c>
      <c r="K280" s="27"/>
      <c r="L280" s="28">
        <v>38789</v>
      </c>
      <c r="M280" s="28">
        <v>39083</v>
      </c>
      <c r="N280" s="29" t="s">
        <v>348</v>
      </c>
      <c r="O280" s="31" t="s">
        <v>349</v>
      </c>
      <c r="P280" s="35" t="s">
        <v>17</v>
      </c>
      <c r="Q280" s="31" t="s">
        <v>73</v>
      </c>
      <c r="R280" s="32" t="s">
        <v>1010</v>
      </c>
      <c r="S280" s="33" t="s">
        <v>84</v>
      </c>
      <c r="T280" s="34">
        <v>39083</v>
      </c>
      <c r="U280" s="15" t="b">
        <v>1</v>
      </c>
      <c r="V280" s="15" t="s">
        <v>78</v>
      </c>
      <c r="W280" s="15" t="b">
        <v>1</v>
      </c>
      <c r="X280" s="15" t="s">
        <v>79</v>
      </c>
      <c r="Y280" s="15" t="b">
        <v>1</v>
      </c>
      <c r="Z280" s="15" t="s">
        <v>1009</v>
      </c>
      <c r="AA280" s="36" t="s">
        <v>359</v>
      </c>
      <c r="AB280" s="15" t="s">
        <v>78</v>
      </c>
      <c r="AC280" s="15"/>
      <c r="AD280" s="15" t="str">
        <f>VLOOKUP(J280,[1]All!$I$78:$J$376,2,FALSE)</f>
        <v>Oke</v>
      </c>
      <c r="AE280" s="37">
        <f t="shared" si="12"/>
        <v>7890869.0764119597</v>
      </c>
      <c r="AF280" s="5">
        <f t="shared" si="13"/>
        <v>867995.59840531554</v>
      </c>
      <c r="AG280" s="15"/>
      <c r="AH280" s="15"/>
      <c r="AI280" s="38">
        <f t="shared" si="15"/>
        <v>8758864.6748172753</v>
      </c>
      <c r="AJ280" s="15" t="s">
        <v>78</v>
      </c>
      <c r="AK280" s="15" t="s">
        <v>78</v>
      </c>
      <c r="AL280" s="15" t="s">
        <v>79</v>
      </c>
      <c r="AM280" s="15" t="s">
        <v>79</v>
      </c>
      <c r="AN280" s="15" t="s">
        <v>5</v>
      </c>
      <c r="AO280" s="72" t="s">
        <v>79</v>
      </c>
      <c r="AP280" s="15" t="s">
        <v>5</v>
      </c>
      <c r="AQ280" s="15" t="s">
        <v>1391</v>
      </c>
      <c r="AR280" s="15"/>
    </row>
    <row r="281" spans="1:44" ht="14.25" customHeight="1" x14ac:dyDescent="0.25">
      <c r="A281" s="6">
        <f t="shared" si="14"/>
        <v>210</v>
      </c>
      <c r="B281" s="21">
        <v>282</v>
      </c>
      <c r="C281" s="22" t="s">
        <v>64</v>
      </c>
      <c r="D281" s="23" t="s">
        <v>65</v>
      </c>
      <c r="E281" s="24" t="s">
        <v>78</v>
      </c>
      <c r="F281" s="24" t="s">
        <v>79</v>
      </c>
      <c r="G281" s="25" t="s">
        <v>80</v>
      </c>
      <c r="H281" s="24" t="s">
        <v>353</v>
      </c>
      <c r="I281" s="27" t="s">
        <v>1011</v>
      </c>
      <c r="J281" s="26">
        <v>12303</v>
      </c>
      <c r="K281" s="27"/>
      <c r="L281" s="28">
        <v>38789</v>
      </c>
      <c r="M281" s="28">
        <v>39022</v>
      </c>
      <c r="N281" s="29" t="s">
        <v>348</v>
      </c>
      <c r="O281" s="31" t="s">
        <v>349</v>
      </c>
      <c r="P281" s="35" t="s">
        <v>17</v>
      </c>
      <c r="Q281" s="31" t="s">
        <v>73</v>
      </c>
      <c r="R281" s="32" t="s">
        <v>1012</v>
      </c>
      <c r="S281" s="33" t="s">
        <v>84</v>
      </c>
      <c r="T281" s="34">
        <v>39022</v>
      </c>
      <c r="U281" s="15" t="b">
        <v>1</v>
      </c>
      <c r="V281" s="15" t="s">
        <v>78</v>
      </c>
      <c r="W281" s="15" t="b">
        <v>1</v>
      </c>
      <c r="X281" s="15" t="s">
        <v>79</v>
      </c>
      <c r="Y281" s="15" t="b">
        <v>1</v>
      </c>
      <c r="Z281" s="15" t="s">
        <v>1011</v>
      </c>
      <c r="AA281" s="36" t="s">
        <v>1013</v>
      </c>
      <c r="AB281" s="15" t="s">
        <v>78</v>
      </c>
      <c r="AC281" s="15"/>
      <c r="AD281" s="15" t="str">
        <f>VLOOKUP(J281,[1]All!$I$78:$J$376,2,FALSE)</f>
        <v>Oke</v>
      </c>
      <c r="AE281" s="37">
        <f t="shared" si="12"/>
        <v>7890869.0764119597</v>
      </c>
      <c r="AF281" s="5">
        <f t="shared" si="13"/>
        <v>867995.59840531554</v>
      </c>
      <c r="AG281" s="15"/>
      <c r="AH281" s="15"/>
      <c r="AI281" s="38">
        <f t="shared" si="15"/>
        <v>8758864.6748172753</v>
      </c>
      <c r="AJ281" s="15" t="s">
        <v>78</v>
      </c>
      <c r="AK281" s="15" t="s">
        <v>78</v>
      </c>
      <c r="AL281" s="15" t="s">
        <v>79</v>
      </c>
      <c r="AM281" s="15" t="s">
        <v>79</v>
      </c>
      <c r="AN281" s="15" t="s">
        <v>5</v>
      </c>
      <c r="AO281" s="72" t="s">
        <v>79</v>
      </c>
      <c r="AP281" s="15" t="s">
        <v>5</v>
      </c>
      <c r="AQ281" s="15" t="s">
        <v>1390</v>
      </c>
      <c r="AR281" s="15"/>
    </row>
    <row r="282" spans="1:44" ht="14.25" customHeight="1" x14ac:dyDescent="0.25">
      <c r="A282" s="6">
        <f t="shared" si="14"/>
        <v>211</v>
      </c>
      <c r="B282" s="21">
        <v>283</v>
      </c>
      <c r="C282" s="22" t="s">
        <v>64</v>
      </c>
      <c r="D282" s="23" t="s">
        <v>65</v>
      </c>
      <c r="E282" s="24" t="s">
        <v>78</v>
      </c>
      <c r="F282" s="24" t="s">
        <v>79</v>
      </c>
      <c r="G282" s="25" t="s">
        <v>80</v>
      </c>
      <c r="H282" s="24" t="s">
        <v>113</v>
      </c>
      <c r="I282" s="27" t="s">
        <v>1014</v>
      </c>
      <c r="J282" s="26">
        <v>12308</v>
      </c>
      <c r="K282" s="27"/>
      <c r="L282" s="28">
        <v>38789</v>
      </c>
      <c r="M282" s="28">
        <v>39052</v>
      </c>
      <c r="N282" s="29" t="s">
        <v>348</v>
      </c>
      <c r="O282" s="31" t="s">
        <v>349</v>
      </c>
      <c r="P282" s="35" t="s">
        <v>17</v>
      </c>
      <c r="Q282" s="31" t="s">
        <v>73</v>
      </c>
      <c r="R282" s="32" t="s">
        <v>1015</v>
      </c>
      <c r="S282" s="33" t="s">
        <v>84</v>
      </c>
      <c r="T282" s="34">
        <v>39052</v>
      </c>
      <c r="U282" s="15" t="b">
        <v>1</v>
      </c>
      <c r="V282" s="15" t="s">
        <v>78</v>
      </c>
      <c r="W282" s="15" t="b">
        <v>1</v>
      </c>
      <c r="X282" s="15" t="s">
        <v>79</v>
      </c>
      <c r="Y282" s="15" t="b">
        <v>1</v>
      </c>
      <c r="Z282" s="15" t="s">
        <v>1014</v>
      </c>
      <c r="AA282" s="36" t="s">
        <v>359</v>
      </c>
      <c r="AB282" s="15" t="s">
        <v>78</v>
      </c>
      <c r="AC282" s="15"/>
      <c r="AD282" s="15" t="str">
        <f>VLOOKUP(J282,[1]All!$I$78:$J$376,2,FALSE)</f>
        <v>Oke</v>
      </c>
      <c r="AE282" s="37">
        <f t="shared" si="12"/>
        <v>7890869.0764119597</v>
      </c>
      <c r="AF282" s="5">
        <f t="shared" si="13"/>
        <v>867995.59840531554</v>
      </c>
      <c r="AG282" s="15"/>
      <c r="AH282" s="15"/>
      <c r="AI282" s="38">
        <f t="shared" si="15"/>
        <v>8758864.6748172753</v>
      </c>
      <c r="AJ282" s="15" t="s">
        <v>78</v>
      </c>
      <c r="AK282" s="15" t="s">
        <v>78</v>
      </c>
      <c r="AL282" s="15" t="s">
        <v>79</v>
      </c>
      <c r="AM282" s="15" t="s">
        <v>79</v>
      </c>
      <c r="AN282" s="15" t="s">
        <v>5</v>
      </c>
      <c r="AO282" s="72" t="s">
        <v>79</v>
      </c>
      <c r="AP282" s="15" t="s">
        <v>5</v>
      </c>
      <c r="AQ282" s="15" t="s">
        <v>1391</v>
      </c>
      <c r="AR282" s="15"/>
    </row>
    <row r="283" spans="1:44" ht="14.25" customHeight="1" x14ac:dyDescent="0.25">
      <c r="A283" s="6">
        <f t="shared" si="14"/>
        <v>212</v>
      </c>
      <c r="B283" s="21">
        <v>284</v>
      </c>
      <c r="C283" s="22" t="s">
        <v>64</v>
      </c>
      <c r="D283" s="23" t="s">
        <v>65</v>
      </c>
      <c r="E283" s="24" t="s">
        <v>78</v>
      </c>
      <c r="F283" s="24" t="s">
        <v>79</v>
      </c>
      <c r="G283" s="25" t="s">
        <v>80</v>
      </c>
      <c r="H283" s="24" t="s">
        <v>113</v>
      </c>
      <c r="I283" s="27" t="s">
        <v>1016</v>
      </c>
      <c r="J283" s="26">
        <v>12313</v>
      </c>
      <c r="K283" s="27"/>
      <c r="L283" s="28">
        <v>38789</v>
      </c>
      <c r="M283" s="28">
        <v>38991</v>
      </c>
      <c r="N283" s="29" t="s">
        <v>348</v>
      </c>
      <c r="O283" s="31" t="s">
        <v>349</v>
      </c>
      <c r="P283" s="35" t="s">
        <v>17</v>
      </c>
      <c r="Q283" s="31" t="s">
        <v>73</v>
      </c>
      <c r="R283" s="32" t="s">
        <v>1017</v>
      </c>
      <c r="S283" s="33" t="s">
        <v>84</v>
      </c>
      <c r="T283" s="34">
        <v>38991</v>
      </c>
      <c r="U283" s="15" t="b">
        <v>1</v>
      </c>
      <c r="V283" s="15" t="s">
        <v>78</v>
      </c>
      <c r="W283" s="15" t="b">
        <v>1</v>
      </c>
      <c r="X283" s="15" t="s">
        <v>79</v>
      </c>
      <c r="Y283" s="15" t="b">
        <v>1</v>
      </c>
      <c r="Z283" s="15" t="s">
        <v>1016</v>
      </c>
      <c r="AA283" s="36" t="s">
        <v>359</v>
      </c>
      <c r="AB283" s="15" t="s">
        <v>78</v>
      </c>
      <c r="AC283" s="15"/>
      <c r="AD283" s="15" t="str">
        <f>VLOOKUP(J283,[1]All!$I$78:$J$376,2,FALSE)</f>
        <v>Oke</v>
      </c>
      <c r="AE283" s="37">
        <f t="shared" si="12"/>
        <v>7890869.0764119597</v>
      </c>
      <c r="AF283" s="5">
        <f t="shared" si="13"/>
        <v>867995.59840531554</v>
      </c>
      <c r="AG283" s="15"/>
      <c r="AH283" s="15"/>
      <c r="AI283" s="38">
        <f t="shared" si="15"/>
        <v>8758864.6748172753</v>
      </c>
      <c r="AJ283" s="15" t="s">
        <v>78</v>
      </c>
      <c r="AK283" s="15" t="s">
        <v>78</v>
      </c>
      <c r="AL283" s="15" t="s">
        <v>79</v>
      </c>
      <c r="AM283" s="15" t="s">
        <v>79</v>
      </c>
      <c r="AN283" s="15" t="s">
        <v>5</v>
      </c>
      <c r="AO283" s="72" t="s">
        <v>79</v>
      </c>
      <c r="AP283" s="15" t="s">
        <v>5</v>
      </c>
      <c r="AQ283" s="15" t="s">
        <v>1391</v>
      </c>
      <c r="AR283" s="15"/>
    </row>
    <row r="284" spans="1:44" ht="14.25" customHeight="1" x14ac:dyDescent="0.25">
      <c r="A284" s="6">
        <f t="shared" si="14"/>
        <v>213</v>
      </c>
      <c r="B284" s="21">
        <v>285</v>
      </c>
      <c r="C284" s="22" t="s">
        <v>64</v>
      </c>
      <c r="D284" s="23" t="s">
        <v>65</v>
      </c>
      <c r="E284" s="24" t="s">
        <v>123</v>
      </c>
      <c r="F284" s="24" t="s">
        <v>124</v>
      </c>
      <c r="G284" s="25" t="s">
        <v>80</v>
      </c>
      <c r="H284" s="24" t="s">
        <v>715</v>
      </c>
      <c r="I284" s="27" t="s">
        <v>1018</v>
      </c>
      <c r="J284" s="26">
        <v>12317</v>
      </c>
      <c r="K284" s="27"/>
      <c r="L284" s="28">
        <v>38810</v>
      </c>
      <c r="M284" s="28">
        <v>39052</v>
      </c>
      <c r="N284" s="29" t="s">
        <v>348</v>
      </c>
      <c r="O284" s="31" t="s">
        <v>349</v>
      </c>
      <c r="P284" s="35" t="s">
        <v>17</v>
      </c>
      <c r="Q284" s="31" t="s">
        <v>73</v>
      </c>
      <c r="R284" s="32" t="s">
        <v>1019</v>
      </c>
      <c r="S284" s="33" t="s">
        <v>128</v>
      </c>
      <c r="T284" s="34">
        <v>39052</v>
      </c>
      <c r="U284" s="15" t="b">
        <v>1</v>
      </c>
      <c r="V284" s="15" t="s">
        <v>123</v>
      </c>
      <c r="W284" s="15" t="b">
        <v>1</v>
      </c>
      <c r="X284" s="15" t="s">
        <v>124</v>
      </c>
      <c r="Y284" s="15" t="b">
        <v>1</v>
      </c>
      <c r="Z284" s="15" t="s">
        <v>1018</v>
      </c>
      <c r="AA284" s="36" t="s">
        <v>190</v>
      </c>
      <c r="AB284" s="15" t="s">
        <v>123</v>
      </c>
      <c r="AC284" s="15"/>
      <c r="AD284" s="15" t="str">
        <f>VLOOKUP(J284,[1]All!$I$78:$J$376,2,FALSE)</f>
        <v>Oke</v>
      </c>
      <c r="AE284" s="37">
        <f t="shared" si="12"/>
        <v>7890869.0764119597</v>
      </c>
      <c r="AF284" s="5">
        <f t="shared" si="13"/>
        <v>867995.59840531554</v>
      </c>
      <c r="AG284" s="15"/>
      <c r="AH284" s="15"/>
      <c r="AI284" s="38">
        <f t="shared" si="15"/>
        <v>8758864.6748172753</v>
      </c>
      <c r="AJ284" s="15" t="s">
        <v>123</v>
      </c>
      <c r="AK284" s="15" t="s">
        <v>123</v>
      </c>
      <c r="AL284" s="15" t="s">
        <v>124</v>
      </c>
      <c r="AM284" s="15" t="s">
        <v>124</v>
      </c>
      <c r="AN284" s="15" t="s">
        <v>130</v>
      </c>
      <c r="AO284" s="72" t="s">
        <v>124</v>
      </c>
      <c r="AP284" s="15" t="s">
        <v>8</v>
      </c>
      <c r="AQ284" s="15" t="s">
        <v>1415</v>
      </c>
      <c r="AR284" s="15"/>
    </row>
    <row r="285" spans="1:44" ht="14.25" customHeight="1" x14ac:dyDescent="0.25">
      <c r="A285" s="6">
        <f t="shared" si="14"/>
        <v>214</v>
      </c>
      <c r="B285" s="21">
        <v>286</v>
      </c>
      <c r="C285" s="22" t="s">
        <v>64</v>
      </c>
      <c r="D285" s="23" t="s">
        <v>65</v>
      </c>
      <c r="E285" s="24" t="s">
        <v>78</v>
      </c>
      <c r="F285" s="24" t="s">
        <v>112</v>
      </c>
      <c r="G285" s="25" t="s">
        <v>80</v>
      </c>
      <c r="H285" s="24" t="s">
        <v>167</v>
      </c>
      <c r="I285" s="27" t="s">
        <v>1020</v>
      </c>
      <c r="J285" s="26">
        <v>12321</v>
      </c>
      <c r="K285" s="27"/>
      <c r="L285" s="28">
        <v>38789</v>
      </c>
      <c r="M285" s="28">
        <v>38991</v>
      </c>
      <c r="N285" s="29" t="s">
        <v>348</v>
      </c>
      <c r="O285" s="31" t="s">
        <v>349</v>
      </c>
      <c r="P285" s="35" t="s">
        <v>17</v>
      </c>
      <c r="Q285" s="31" t="s">
        <v>73</v>
      </c>
      <c r="R285" s="32" t="s">
        <v>1021</v>
      </c>
      <c r="S285" s="33" t="s">
        <v>116</v>
      </c>
      <c r="T285" s="34">
        <v>38991</v>
      </c>
      <c r="U285" s="15" t="b">
        <v>1</v>
      </c>
      <c r="V285" s="15" t="s">
        <v>78</v>
      </c>
      <c r="W285" s="15" t="b">
        <v>1</v>
      </c>
      <c r="X285" s="15" t="s">
        <v>112</v>
      </c>
      <c r="Y285" s="15" t="b">
        <v>1</v>
      </c>
      <c r="Z285" s="15" t="s">
        <v>1020</v>
      </c>
      <c r="AA285" s="36" t="s">
        <v>1008</v>
      </c>
      <c r="AB285" s="15" t="s">
        <v>78</v>
      </c>
      <c r="AC285" s="15"/>
      <c r="AD285" s="15" t="str">
        <f>VLOOKUP(J285,[1]All!$I$78:$J$376,2,FALSE)</f>
        <v>Oke</v>
      </c>
      <c r="AE285" s="37">
        <f t="shared" si="12"/>
        <v>7890869.0764119597</v>
      </c>
      <c r="AF285" s="5">
        <f t="shared" si="13"/>
        <v>867995.59840531554</v>
      </c>
      <c r="AG285" s="15"/>
      <c r="AH285" s="15"/>
      <c r="AI285" s="38">
        <f t="shared" si="15"/>
        <v>8758864.6748172753</v>
      </c>
      <c r="AJ285" s="15" t="s">
        <v>78</v>
      </c>
      <c r="AK285" s="15" t="s">
        <v>78</v>
      </c>
      <c r="AL285" s="15" t="s">
        <v>112</v>
      </c>
      <c r="AM285" s="15" t="s">
        <v>112</v>
      </c>
      <c r="AN285" s="15" t="s">
        <v>5</v>
      </c>
      <c r="AO285" s="72" t="s">
        <v>112</v>
      </c>
      <c r="AP285" s="15" t="s">
        <v>6</v>
      </c>
      <c r="AQ285" s="15" t="s">
        <v>1448</v>
      </c>
      <c r="AR285" s="15"/>
    </row>
    <row r="286" spans="1:44" ht="14.25" customHeight="1" x14ac:dyDescent="0.25">
      <c r="A286" s="6">
        <f t="shared" si="14"/>
        <v>215</v>
      </c>
      <c r="B286" s="21">
        <v>287</v>
      </c>
      <c r="C286" s="22" t="s">
        <v>64</v>
      </c>
      <c r="D286" s="23" t="s">
        <v>65</v>
      </c>
      <c r="E286" s="24" t="s">
        <v>165</v>
      </c>
      <c r="F286" s="24" t="s">
        <v>166</v>
      </c>
      <c r="G286" s="25" t="s">
        <v>80</v>
      </c>
      <c r="H286" s="24" t="s">
        <v>1022</v>
      </c>
      <c r="I286" s="27" t="s">
        <v>1023</v>
      </c>
      <c r="J286" s="26">
        <v>12409</v>
      </c>
      <c r="K286" s="27"/>
      <c r="L286" s="28">
        <v>38808</v>
      </c>
      <c r="M286" s="28">
        <v>38991</v>
      </c>
      <c r="N286" s="29" t="s">
        <v>348</v>
      </c>
      <c r="O286" s="31" t="s">
        <v>349</v>
      </c>
      <c r="P286" s="35" t="s">
        <v>17</v>
      </c>
      <c r="Q286" s="31" t="s">
        <v>73</v>
      </c>
      <c r="R286" s="32" t="s">
        <v>1024</v>
      </c>
      <c r="S286" s="33" t="s">
        <v>170</v>
      </c>
      <c r="T286" s="34">
        <v>38991</v>
      </c>
      <c r="U286" s="15" t="b">
        <v>1</v>
      </c>
      <c r="V286" s="15" t="s">
        <v>165</v>
      </c>
      <c r="W286" s="15" t="b">
        <v>1</v>
      </c>
      <c r="X286" s="15" t="s">
        <v>166</v>
      </c>
      <c r="Y286" s="15" t="b">
        <v>1</v>
      </c>
      <c r="Z286" s="15" t="s">
        <v>1023</v>
      </c>
      <c r="AA286" s="36" t="s">
        <v>171</v>
      </c>
      <c r="AB286" s="15" t="s">
        <v>165</v>
      </c>
      <c r="AC286" s="15"/>
      <c r="AD286" s="15" t="str">
        <f>VLOOKUP(J286,[1]All!$I$78:$J$376,2,FALSE)</f>
        <v>Oke</v>
      </c>
      <c r="AE286" s="37">
        <f t="shared" si="12"/>
        <v>7890869.0764119597</v>
      </c>
      <c r="AF286" s="5">
        <f t="shared" si="13"/>
        <v>867995.59840531554</v>
      </c>
      <c r="AG286" s="15"/>
      <c r="AH286" s="15"/>
      <c r="AI286" s="38">
        <f t="shared" si="15"/>
        <v>8758864.6748172753</v>
      </c>
      <c r="AJ286" s="15" t="s">
        <v>165</v>
      </c>
      <c r="AK286" s="15" t="s">
        <v>165</v>
      </c>
      <c r="AL286" s="15" t="s">
        <v>166</v>
      </c>
      <c r="AM286" s="15" t="s">
        <v>166</v>
      </c>
      <c r="AN286" s="15" t="s">
        <v>172</v>
      </c>
      <c r="AO286" s="72" t="s">
        <v>166</v>
      </c>
      <c r="AP286" s="15" t="s">
        <v>8</v>
      </c>
      <c r="AQ286" s="15" t="s">
        <v>1442</v>
      </c>
      <c r="AR286" s="15"/>
    </row>
    <row r="287" spans="1:44" ht="14.25" customHeight="1" x14ac:dyDescent="0.25">
      <c r="A287" s="6">
        <f t="shared" si="14"/>
        <v>216</v>
      </c>
      <c r="B287" s="21">
        <v>288</v>
      </c>
      <c r="C287" s="22" t="s">
        <v>64</v>
      </c>
      <c r="D287" s="23" t="s">
        <v>65</v>
      </c>
      <c r="E287" s="24" t="s">
        <v>220</v>
      </c>
      <c r="F287" s="24" t="s">
        <v>308</v>
      </c>
      <c r="G287" s="25" t="s">
        <v>68</v>
      </c>
      <c r="H287" s="24" t="s">
        <v>1025</v>
      </c>
      <c r="I287" s="27" t="s">
        <v>1026</v>
      </c>
      <c r="J287" s="26">
        <v>12424</v>
      </c>
      <c r="K287" s="27"/>
      <c r="L287" s="28">
        <v>38810</v>
      </c>
      <c r="M287" s="28">
        <v>39173</v>
      </c>
      <c r="N287" s="29" t="s">
        <v>348</v>
      </c>
      <c r="O287" s="31" t="s">
        <v>349</v>
      </c>
      <c r="P287" s="35" t="s">
        <v>17</v>
      </c>
      <c r="Q287" s="31" t="s">
        <v>134</v>
      </c>
      <c r="R287" s="32" t="s">
        <v>1027</v>
      </c>
      <c r="S287" s="33" t="s">
        <v>311</v>
      </c>
      <c r="T287" s="34">
        <v>39173</v>
      </c>
      <c r="U287" s="15" t="b">
        <v>1</v>
      </c>
      <c r="V287" s="15" t="s">
        <v>220</v>
      </c>
      <c r="W287" s="15" t="b">
        <v>1</v>
      </c>
      <c r="X287" s="15" t="s">
        <v>308</v>
      </c>
      <c r="Y287" s="15" t="b">
        <v>1</v>
      </c>
      <c r="Z287" s="15" t="s">
        <v>1026</v>
      </c>
      <c r="AA287" s="36" t="s">
        <v>312</v>
      </c>
      <c r="AB287" s="15" t="s">
        <v>220</v>
      </c>
      <c r="AC287" s="15"/>
      <c r="AD287" s="15" t="str">
        <f>VLOOKUP(J287,[1]All!$I$78:$J$376,2,FALSE)</f>
        <v>Oke</v>
      </c>
      <c r="AE287" s="37">
        <f t="shared" si="12"/>
        <v>7890869.0764119597</v>
      </c>
      <c r="AF287" s="5">
        <f t="shared" si="13"/>
        <v>867995.59840531554</v>
      </c>
      <c r="AG287" s="15"/>
      <c r="AH287" s="15"/>
      <c r="AI287" s="38">
        <f t="shared" si="15"/>
        <v>8758864.6748172753</v>
      </c>
      <c r="AJ287" s="15" t="s">
        <v>220</v>
      </c>
      <c r="AK287" s="15" t="s">
        <v>220</v>
      </c>
      <c r="AL287" s="15" t="s">
        <v>308</v>
      </c>
      <c r="AM287" s="15" t="s">
        <v>308</v>
      </c>
      <c r="AN287" s="15" t="s">
        <v>21</v>
      </c>
      <c r="AO287" s="72" t="s">
        <v>308</v>
      </c>
      <c r="AP287" s="15" t="s">
        <v>21</v>
      </c>
      <c r="AQ287" s="15" t="s">
        <v>1457</v>
      </c>
      <c r="AR287" s="15" t="s">
        <v>1493</v>
      </c>
    </row>
    <row r="288" spans="1:44" ht="14.25" customHeight="1" x14ac:dyDescent="0.25">
      <c r="A288" s="6">
        <f t="shared" si="14"/>
        <v>217</v>
      </c>
      <c r="B288" s="21">
        <v>289</v>
      </c>
      <c r="C288" s="22" t="s">
        <v>64</v>
      </c>
      <c r="D288" s="23" t="s">
        <v>65</v>
      </c>
      <c r="E288" s="24" t="s">
        <v>233</v>
      </c>
      <c r="F288" s="24" t="s">
        <v>1028</v>
      </c>
      <c r="G288" s="25" t="s">
        <v>80</v>
      </c>
      <c r="H288" s="24" t="s">
        <v>367</v>
      </c>
      <c r="I288" s="27" t="s">
        <v>1029</v>
      </c>
      <c r="J288" s="26">
        <v>12436</v>
      </c>
      <c r="K288" s="27"/>
      <c r="L288" s="28">
        <v>38808</v>
      </c>
      <c r="M288" s="28">
        <v>39173</v>
      </c>
      <c r="N288" s="29" t="s">
        <v>348</v>
      </c>
      <c r="O288" s="31" t="s">
        <v>349</v>
      </c>
      <c r="P288" s="35" t="s">
        <v>17</v>
      </c>
      <c r="Q288" s="31" t="s">
        <v>73</v>
      </c>
      <c r="R288" s="32" t="s">
        <v>1030</v>
      </c>
      <c r="S288" s="33" t="s">
        <v>345</v>
      </c>
      <c r="T288" s="34">
        <v>39173</v>
      </c>
      <c r="U288" s="15" t="b">
        <v>1</v>
      </c>
      <c r="V288" s="15" t="s">
        <v>233</v>
      </c>
      <c r="W288" s="15" t="b">
        <v>1</v>
      </c>
      <c r="X288" s="15" t="s">
        <v>1028</v>
      </c>
      <c r="Y288" s="15" t="b">
        <v>1</v>
      </c>
      <c r="Z288" s="15" t="s">
        <v>1029</v>
      </c>
      <c r="AA288" s="36" t="s">
        <v>1031</v>
      </c>
      <c r="AB288" s="15" t="s">
        <v>233</v>
      </c>
      <c r="AC288" s="15"/>
      <c r="AD288" s="15" t="str">
        <f>VLOOKUP(J288,[1]All!$I$78:$J$376,2,FALSE)</f>
        <v>Oke</v>
      </c>
      <c r="AE288" s="37">
        <f t="shared" si="12"/>
        <v>7890869.0764119597</v>
      </c>
      <c r="AF288" s="5">
        <f t="shared" si="13"/>
        <v>867995.59840531554</v>
      </c>
      <c r="AG288" s="15"/>
      <c r="AH288" s="15"/>
      <c r="AI288" s="38">
        <f t="shared" si="15"/>
        <v>8758864.6748172753</v>
      </c>
      <c r="AJ288" s="15" t="s">
        <v>233</v>
      </c>
      <c r="AK288" s="15" t="s">
        <v>233</v>
      </c>
      <c r="AL288" s="15" t="s">
        <v>1028</v>
      </c>
      <c r="AM288" s="15" t="s">
        <v>342</v>
      </c>
      <c r="AN288" s="15" t="s">
        <v>233</v>
      </c>
      <c r="AO288" s="72" t="s">
        <v>1028</v>
      </c>
      <c r="AP288" s="15" t="s">
        <v>2</v>
      </c>
      <c r="AQ288" s="15" t="s">
        <v>1393</v>
      </c>
      <c r="AR288" s="15"/>
    </row>
    <row r="289" spans="1:44" ht="14.25" customHeight="1" x14ac:dyDescent="0.25">
      <c r="A289" s="6">
        <f t="shared" si="14"/>
        <v>218</v>
      </c>
      <c r="B289" s="21">
        <v>290</v>
      </c>
      <c r="C289" s="22" t="s">
        <v>64</v>
      </c>
      <c r="D289" s="23" t="s">
        <v>65</v>
      </c>
      <c r="E289" s="24" t="s">
        <v>233</v>
      </c>
      <c r="F289" s="24" t="s">
        <v>839</v>
      </c>
      <c r="G289" s="25" t="s">
        <v>80</v>
      </c>
      <c r="H289" s="24" t="s">
        <v>113</v>
      </c>
      <c r="I289" s="27" t="s">
        <v>1032</v>
      </c>
      <c r="J289" s="26">
        <v>12437</v>
      </c>
      <c r="K289" s="27"/>
      <c r="L289" s="28">
        <v>38808</v>
      </c>
      <c r="M289" s="28">
        <v>39173</v>
      </c>
      <c r="N289" s="29" t="s">
        <v>348</v>
      </c>
      <c r="O289" s="31" t="s">
        <v>349</v>
      </c>
      <c r="P289" s="35" t="s">
        <v>17</v>
      </c>
      <c r="Q289" s="31" t="s">
        <v>73</v>
      </c>
      <c r="R289" s="32" t="s">
        <v>1033</v>
      </c>
      <c r="S289" s="33" t="s">
        <v>345</v>
      </c>
      <c r="T289" s="34">
        <v>39173</v>
      </c>
      <c r="U289" s="15" t="b">
        <v>1</v>
      </c>
      <c r="V289" s="15" t="s">
        <v>233</v>
      </c>
      <c r="W289" s="15" t="b">
        <v>1</v>
      </c>
      <c r="X289" s="15" t="s">
        <v>839</v>
      </c>
      <c r="Y289" s="15" t="b">
        <v>1</v>
      </c>
      <c r="Z289" s="15" t="s">
        <v>1032</v>
      </c>
      <c r="AA289" s="36" t="s">
        <v>1034</v>
      </c>
      <c r="AB289" s="15" t="s">
        <v>233</v>
      </c>
      <c r="AC289" s="15"/>
      <c r="AD289" s="15" t="str">
        <f>VLOOKUP(J289,[1]All!$I$78:$J$376,2,FALSE)</f>
        <v>Oke</v>
      </c>
      <c r="AE289" s="37">
        <f t="shared" si="12"/>
        <v>7890869.0764119597</v>
      </c>
      <c r="AF289" s="5">
        <f t="shared" si="13"/>
        <v>867995.59840531554</v>
      </c>
      <c r="AG289" s="15"/>
      <c r="AH289" s="15"/>
      <c r="AI289" s="38">
        <f t="shared" si="15"/>
        <v>8758864.6748172753</v>
      </c>
      <c r="AJ289" s="15" t="s">
        <v>233</v>
      </c>
      <c r="AK289" s="15" t="s">
        <v>233</v>
      </c>
      <c r="AL289" s="15" t="s">
        <v>839</v>
      </c>
      <c r="AM289" s="15" t="s">
        <v>839</v>
      </c>
      <c r="AN289" s="15" t="s">
        <v>233</v>
      </c>
      <c r="AO289" s="72" t="s">
        <v>839</v>
      </c>
      <c r="AP289" s="15" t="s">
        <v>2</v>
      </c>
      <c r="AQ289" s="15" t="s">
        <v>1428</v>
      </c>
      <c r="AR289" s="15"/>
    </row>
    <row r="290" spans="1:44" ht="14.25" customHeight="1" x14ac:dyDescent="0.25">
      <c r="A290" s="6">
        <f t="shared" si="14"/>
        <v>219</v>
      </c>
      <c r="B290" s="21">
        <v>291</v>
      </c>
      <c r="C290" s="22" t="s">
        <v>64</v>
      </c>
      <c r="D290" s="23" t="s">
        <v>65</v>
      </c>
      <c r="E290" s="24" t="s">
        <v>233</v>
      </c>
      <c r="F290" s="24" t="s">
        <v>839</v>
      </c>
      <c r="G290" s="25" t="s">
        <v>80</v>
      </c>
      <c r="H290" s="24" t="s">
        <v>1035</v>
      </c>
      <c r="I290" s="27" t="s">
        <v>1036</v>
      </c>
      <c r="J290" s="26">
        <v>12439</v>
      </c>
      <c r="K290" s="27"/>
      <c r="L290" s="28">
        <v>38808</v>
      </c>
      <c r="M290" s="28">
        <v>39173</v>
      </c>
      <c r="N290" s="29" t="s">
        <v>348</v>
      </c>
      <c r="O290" s="31" t="s">
        <v>349</v>
      </c>
      <c r="P290" s="35" t="s">
        <v>17</v>
      </c>
      <c r="Q290" s="31" t="s">
        <v>73</v>
      </c>
      <c r="R290" s="32" t="s">
        <v>1037</v>
      </c>
      <c r="S290" s="33" t="s">
        <v>345</v>
      </c>
      <c r="T290" s="34">
        <v>39173</v>
      </c>
      <c r="U290" s="15" t="b">
        <v>1</v>
      </c>
      <c r="V290" s="15" t="s">
        <v>233</v>
      </c>
      <c r="W290" s="15" t="b">
        <v>1</v>
      </c>
      <c r="X290" s="15" t="s">
        <v>839</v>
      </c>
      <c r="Y290" s="15" t="b">
        <v>1</v>
      </c>
      <c r="Z290" s="15" t="s">
        <v>1036</v>
      </c>
      <c r="AA290" s="36" t="s">
        <v>843</v>
      </c>
      <c r="AB290" s="15" t="s">
        <v>233</v>
      </c>
      <c r="AC290" s="15"/>
      <c r="AD290" s="15" t="str">
        <f>VLOOKUP(J290,[1]All!$I$78:$J$376,2,FALSE)</f>
        <v>Oke</v>
      </c>
      <c r="AE290" s="37">
        <f t="shared" ref="AE290:AE351" si="16">(2374923020+228572)/301</f>
        <v>7890869.0764119597</v>
      </c>
      <c r="AF290" s="5">
        <f t="shared" ref="AF290:AF351" si="17">AE290*11%</f>
        <v>867995.59840531554</v>
      </c>
      <c r="AG290" s="15"/>
      <c r="AH290" s="15"/>
      <c r="AI290" s="38">
        <f t="shared" si="15"/>
        <v>8758864.6748172753</v>
      </c>
      <c r="AJ290" s="15" t="s">
        <v>233</v>
      </c>
      <c r="AK290" s="15" t="s">
        <v>233</v>
      </c>
      <c r="AL290" s="15" t="s">
        <v>839</v>
      </c>
      <c r="AM290" s="15" t="s">
        <v>839</v>
      </c>
      <c r="AN290" s="15" t="s">
        <v>233</v>
      </c>
      <c r="AO290" s="72" t="s">
        <v>839</v>
      </c>
      <c r="AP290" s="15" t="s">
        <v>2</v>
      </c>
      <c r="AQ290" s="15" t="s">
        <v>1419</v>
      </c>
      <c r="AR290" s="15"/>
    </row>
    <row r="291" spans="1:44" ht="14.25" customHeight="1" x14ac:dyDescent="0.25">
      <c r="A291" s="6">
        <f t="shared" ref="A291:A351" si="18">A290+1</f>
        <v>220</v>
      </c>
      <c r="B291" s="21">
        <v>292</v>
      </c>
      <c r="C291" s="22" t="s">
        <v>64</v>
      </c>
      <c r="D291" s="23" t="s">
        <v>65</v>
      </c>
      <c r="E291" s="24" t="s">
        <v>233</v>
      </c>
      <c r="F291" s="24" t="s">
        <v>523</v>
      </c>
      <c r="G291" s="25" t="s">
        <v>80</v>
      </c>
      <c r="H291" s="24" t="s">
        <v>113</v>
      </c>
      <c r="I291" s="27" t="s">
        <v>1038</v>
      </c>
      <c r="J291" s="26">
        <v>12440</v>
      </c>
      <c r="K291" s="27"/>
      <c r="L291" s="28">
        <v>38808</v>
      </c>
      <c r="M291" s="28">
        <v>39173</v>
      </c>
      <c r="N291" s="29" t="s">
        <v>348</v>
      </c>
      <c r="O291" s="31" t="s">
        <v>349</v>
      </c>
      <c r="P291" s="35" t="s">
        <v>17</v>
      </c>
      <c r="Q291" s="31" t="s">
        <v>73</v>
      </c>
      <c r="R291" s="32" t="s">
        <v>1039</v>
      </c>
      <c r="S291" s="33" t="s">
        <v>237</v>
      </c>
      <c r="T291" s="34">
        <v>39173</v>
      </c>
      <c r="U291" s="15" t="b">
        <v>1</v>
      </c>
      <c r="V291" s="15" t="s">
        <v>233</v>
      </c>
      <c r="W291" s="15" t="b">
        <v>1</v>
      </c>
      <c r="X291" s="15" t="s">
        <v>523</v>
      </c>
      <c r="Y291" s="15" t="b">
        <v>1</v>
      </c>
      <c r="Z291" s="15" t="s">
        <v>1038</v>
      </c>
      <c r="AA291" s="36" t="s">
        <v>526</v>
      </c>
      <c r="AB291" s="15" t="s">
        <v>233</v>
      </c>
      <c r="AC291" s="15"/>
      <c r="AD291" s="15" t="str">
        <f>VLOOKUP(J291,[1]All!$I$78:$J$376,2,FALSE)</f>
        <v>Oke</v>
      </c>
      <c r="AE291" s="37">
        <f t="shared" si="16"/>
        <v>7890869.0764119597</v>
      </c>
      <c r="AF291" s="5">
        <f t="shared" si="17"/>
        <v>867995.59840531554</v>
      </c>
      <c r="AG291" s="15"/>
      <c r="AH291" s="15"/>
      <c r="AI291" s="38">
        <f t="shared" si="15"/>
        <v>8758864.6748172753</v>
      </c>
      <c r="AJ291" s="15" t="s">
        <v>233</v>
      </c>
      <c r="AK291" s="15" t="s">
        <v>233</v>
      </c>
      <c r="AL291" s="15" t="s">
        <v>523</v>
      </c>
      <c r="AM291" s="15" t="s">
        <v>523</v>
      </c>
      <c r="AN291" s="15" t="s">
        <v>233</v>
      </c>
      <c r="AO291" s="72" t="s">
        <v>523</v>
      </c>
      <c r="AP291" s="15" t="s">
        <v>2</v>
      </c>
      <c r="AQ291" s="15" t="s">
        <v>1391</v>
      </c>
      <c r="AR291" s="15"/>
    </row>
    <row r="292" spans="1:44" ht="14.25" customHeight="1" x14ac:dyDescent="0.25">
      <c r="A292" s="6">
        <f t="shared" si="18"/>
        <v>221</v>
      </c>
      <c r="B292" s="21">
        <v>293</v>
      </c>
      <c r="C292" s="22" t="s">
        <v>64</v>
      </c>
      <c r="D292" s="23" t="s">
        <v>65</v>
      </c>
      <c r="E292" s="24" t="s">
        <v>220</v>
      </c>
      <c r="F292" s="24" t="s">
        <v>438</v>
      </c>
      <c r="G292" s="25" t="s">
        <v>80</v>
      </c>
      <c r="H292" s="24" t="s">
        <v>113</v>
      </c>
      <c r="I292" s="27" t="s">
        <v>1040</v>
      </c>
      <c r="J292" s="26">
        <v>12446</v>
      </c>
      <c r="K292" s="27"/>
      <c r="L292" s="28">
        <v>38812</v>
      </c>
      <c r="M292" s="28">
        <v>39173</v>
      </c>
      <c r="N292" s="29" t="s">
        <v>348</v>
      </c>
      <c r="O292" s="31" t="s">
        <v>349</v>
      </c>
      <c r="P292" s="35" t="s">
        <v>17</v>
      </c>
      <c r="Q292" s="31" t="s">
        <v>73</v>
      </c>
      <c r="R292" s="32" t="s">
        <v>1041</v>
      </c>
      <c r="S292" s="33" t="s">
        <v>311</v>
      </c>
      <c r="T292" s="34">
        <v>39173</v>
      </c>
      <c r="U292" s="15" t="b">
        <v>1</v>
      </c>
      <c r="V292" s="15" t="s">
        <v>220</v>
      </c>
      <c r="W292" s="15" t="b">
        <v>1</v>
      </c>
      <c r="X292" s="15" t="s">
        <v>438</v>
      </c>
      <c r="Y292" s="15" t="b">
        <v>1</v>
      </c>
      <c r="Z292" s="15" t="s">
        <v>1040</v>
      </c>
      <c r="AA292" s="36" t="s">
        <v>441</v>
      </c>
      <c r="AB292" s="15" t="s">
        <v>220</v>
      </c>
      <c r="AC292" s="15"/>
      <c r="AD292" s="15" t="str">
        <f>VLOOKUP(J292,[1]All!$I$78:$J$376,2,FALSE)</f>
        <v>Oke</v>
      </c>
      <c r="AE292" s="37">
        <f t="shared" si="16"/>
        <v>7890869.0764119597</v>
      </c>
      <c r="AF292" s="5">
        <f t="shared" si="17"/>
        <v>867995.59840531554</v>
      </c>
      <c r="AG292" s="15"/>
      <c r="AH292" s="15"/>
      <c r="AI292" s="38">
        <f t="shared" si="15"/>
        <v>8758864.6748172753</v>
      </c>
      <c r="AJ292" s="15" t="s">
        <v>220</v>
      </c>
      <c r="AK292" s="15" t="s">
        <v>220</v>
      </c>
      <c r="AL292" s="15" t="s">
        <v>438</v>
      </c>
      <c r="AM292" s="15" t="s">
        <v>438</v>
      </c>
      <c r="AN292" s="15" t="s">
        <v>21</v>
      </c>
      <c r="AO292" s="72" t="s">
        <v>438</v>
      </c>
      <c r="AP292" s="15" t="s">
        <v>21</v>
      </c>
      <c r="AQ292" s="15" t="s">
        <v>1391</v>
      </c>
      <c r="AR292" s="15"/>
    </row>
    <row r="293" spans="1:44" ht="14.25" customHeight="1" x14ac:dyDescent="0.25">
      <c r="A293" s="6">
        <f t="shared" si="18"/>
        <v>222</v>
      </c>
      <c r="B293" s="21">
        <v>294</v>
      </c>
      <c r="C293" s="22" t="s">
        <v>64</v>
      </c>
      <c r="D293" s="23" t="s">
        <v>65</v>
      </c>
      <c r="E293" s="24" t="s">
        <v>331</v>
      </c>
      <c r="F293" s="24" t="s">
        <v>1042</v>
      </c>
      <c r="G293" s="25" t="s">
        <v>80</v>
      </c>
      <c r="H293" s="24" t="s">
        <v>1043</v>
      </c>
      <c r="I293" s="27" t="s">
        <v>1044</v>
      </c>
      <c r="J293" s="26">
        <v>12454</v>
      </c>
      <c r="K293" s="27"/>
      <c r="L293" s="28">
        <v>38808</v>
      </c>
      <c r="M293" s="28">
        <v>39173</v>
      </c>
      <c r="N293" s="29" t="s">
        <v>348</v>
      </c>
      <c r="O293" s="31" t="s">
        <v>349</v>
      </c>
      <c r="P293" s="35" t="s">
        <v>17</v>
      </c>
      <c r="Q293" s="31" t="s">
        <v>73</v>
      </c>
      <c r="R293" s="32" t="s">
        <v>1045</v>
      </c>
      <c r="S293" s="33" t="s">
        <v>464</v>
      </c>
      <c r="T293" s="34">
        <v>39173</v>
      </c>
      <c r="U293" s="15" t="b">
        <v>1</v>
      </c>
      <c r="V293" s="15" t="s">
        <v>331</v>
      </c>
      <c r="W293" s="15" t="b">
        <v>1</v>
      </c>
      <c r="X293" s="15" t="s">
        <v>1042</v>
      </c>
      <c r="Y293" s="15" t="b">
        <v>1</v>
      </c>
      <c r="Z293" s="15" t="s">
        <v>1044</v>
      </c>
      <c r="AA293" s="36" t="s">
        <v>1046</v>
      </c>
      <c r="AB293" s="15" t="s">
        <v>331</v>
      </c>
      <c r="AC293" s="15"/>
      <c r="AD293" s="15" t="str">
        <f>VLOOKUP(J293,[1]All!$I$78:$J$376,2,FALSE)</f>
        <v>Oke</v>
      </c>
      <c r="AE293" s="37">
        <f t="shared" si="16"/>
        <v>7890869.0764119597</v>
      </c>
      <c r="AF293" s="5">
        <f t="shared" si="17"/>
        <v>867995.59840531554</v>
      </c>
      <c r="AG293" s="15"/>
      <c r="AH293" s="15"/>
      <c r="AI293" s="38">
        <f t="shared" si="15"/>
        <v>8758864.6748172753</v>
      </c>
      <c r="AJ293" s="15" t="s">
        <v>331</v>
      </c>
      <c r="AK293" s="15" t="s">
        <v>331</v>
      </c>
      <c r="AL293" s="15" t="s">
        <v>1042</v>
      </c>
      <c r="AM293" s="15" t="s">
        <v>1042</v>
      </c>
      <c r="AN293" s="15" t="s">
        <v>13</v>
      </c>
      <c r="AO293" s="72" t="s">
        <v>1042</v>
      </c>
      <c r="AP293" s="15" t="s">
        <v>13</v>
      </c>
      <c r="AQ293" s="15" t="s">
        <v>1458</v>
      </c>
      <c r="AR293" s="15"/>
    </row>
    <row r="294" spans="1:44" ht="14.25" customHeight="1" x14ac:dyDescent="0.25">
      <c r="A294" s="6">
        <f t="shared" si="18"/>
        <v>223</v>
      </c>
      <c r="B294" s="21">
        <v>295</v>
      </c>
      <c r="C294" s="22" t="s">
        <v>64</v>
      </c>
      <c r="D294" s="23" t="s">
        <v>65</v>
      </c>
      <c r="E294" s="24" t="s">
        <v>14</v>
      </c>
      <c r="F294" s="24" t="s">
        <v>269</v>
      </c>
      <c r="G294" s="25" t="s">
        <v>80</v>
      </c>
      <c r="H294" s="24" t="s">
        <v>1047</v>
      </c>
      <c r="I294" s="27" t="s">
        <v>1048</v>
      </c>
      <c r="J294" s="26">
        <v>12463</v>
      </c>
      <c r="K294" s="27"/>
      <c r="L294" s="28">
        <v>38808</v>
      </c>
      <c r="M294" s="28">
        <v>39173</v>
      </c>
      <c r="N294" s="29" t="s">
        <v>348</v>
      </c>
      <c r="O294" s="31" t="s">
        <v>349</v>
      </c>
      <c r="P294" s="35" t="s">
        <v>17</v>
      </c>
      <c r="Q294" s="31" t="s">
        <v>73</v>
      </c>
      <c r="R294" s="32" t="s">
        <v>1049</v>
      </c>
      <c r="S294" s="33" t="s">
        <v>264</v>
      </c>
      <c r="T294" s="34">
        <v>39173</v>
      </c>
      <c r="U294" s="15" t="b">
        <v>1</v>
      </c>
      <c r="V294" s="15" t="s">
        <v>14</v>
      </c>
      <c r="W294" s="15" t="b">
        <v>1</v>
      </c>
      <c r="X294" s="15" t="s">
        <v>269</v>
      </c>
      <c r="Y294" s="15" t="b">
        <v>1</v>
      </c>
      <c r="Z294" s="15" t="s">
        <v>1048</v>
      </c>
      <c r="AA294" s="36" t="s">
        <v>1050</v>
      </c>
      <c r="AB294" s="15" t="s">
        <v>14</v>
      </c>
      <c r="AC294" s="15"/>
      <c r="AD294" s="15" t="str">
        <f>VLOOKUP(J294,[1]All!$I$78:$J$376,2,FALSE)</f>
        <v>Oke</v>
      </c>
      <c r="AE294" s="37">
        <f t="shared" si="16"/>
        <v>7890869.0764119597</v>
      </c>
      <c r="AF294" s="5">
        <f t="shared" si="17"/>
        <v>867995.59840531554</v>
      </c>
      <c r="AG294" s="15"/>
      <c r="AH294" s="15"/>
      <c r="AI294" s="38">
        <f t="shared" si="15"/>
        <v>8758864.6748172753</v>
      </c>
      <c r="AJ294" s="15" t="s">
        <v>14</v>
      </c>
      <c r="AK294" s="15" t="s">
        <v>14</v>
      </c>
      <c r="AL294" s="15" t="s">
        <v>269</v>
      </c>
      <c r="AM294" s="15" t="s">
        <v>269</v>
      </c>
      <c r="AN294" s="15" t="s">
        <v>14</v>
      </c>
      <c r="AO294" s="72" t="s">
        <v>269</v>
      </c>
      <c r="AP294" s="15" t="s">
        <v>14</v>
      </c>
      <c r="AQ294" s="15" t="s">
        <v>1370</v>
      </c>
      <c r="AR294" s="15"/>
    </row>
    <row r="295" spans="1:44" ht="14.25" customHeight="1" x14ac:dyDescent="0.25">
      <c r="A295" s="6">
        <f t="shared" si="18"/>
        <v>224</v>
      </c>
      <c r="B295" s="21">
        <v>296</v>
      </c>
      <c r="C295" s="22" t="s">
        <v>64</v>
      </c>
      <c r="D295" s="23" t="s">
        <v>65</v>
      </c>
      <c r="E295" s="24" t="s">
        <v>14</v>
      </c>
      <c r="F295" s="24" t="s">
        <v>131</v>
      </c>
      <c r="G295" s="25" t="s">
        <v>80</v>
      </c>
      <c r="H295" s="24" t="s">
        <v>1051</v>
      </c>
      <c r="I295" s="27" t="s">
        <v>1052</v>
      </c>
      <c r="J295" s="26">
        <v>12464</v>
      </c>
      <c r="K295" s="27"/>
      <c r="L295" s="28">
        <v>38808</v>
      </c>
      <c r="M295" s="28">
        <v>39022</v>
      </c>
      <c r="N295" s="29" t="s">
        <v>348</v>
      </c>
      <c r="O295" s="31" t="s">
        <v>349</v>
      </c>
      <c r="P295" s="35" t="s">
        <v>17</v>
      </c>
      <c r="Q295" s="31" t="s">
        <v>73</v>
      </c>
      <c r="R295" s="32" t="s">
        <v>1053</v>
      </c>
      <c r="S295" s="33" t="s">
        <v>136</v>
      </c>
      <c r="T295" s="34">
        <v>39022</v>
      </c>
      <c r="U295" s="15" t="b">
        <v>1</v>
      </c>
      <c r="V295" s="15" t="s">
        <v>14</v>
      </c>
      <c r="W295" s="15" t="b">
        <v>1</v>
      </c>
      <c r="X295" s="15" t="s">
        <v>131</v>
      </c>
      <c r="Y295" s="15" t="b">
        <v>1</v>
      </c>
      <c r="Z295" s="15" t="s">
        <v>1052</v>
      </c>
      <c r="AA295" s="36" t="s">
        <v>994</v>
      </c>
      <c r="AB295" s="15" t="s">
        <v>14</v>
      </c>
      <c r="AC295" s="15"/>
      <c r="AD295" s="15" t="str">
        <f>VLOOKUP(J295,[1]All!$I$78:$J$376,2,FALSE)</f>
        <v>Oke</v>
      </c>
      <c r="AE295" s="37">
        <f t="shared" si="16"/>
        <v>7890869.0764119597</v>
      </c>
      <c r="AF295" s="5">
        <f t="shared" si="17"/>
        <v>867995.59840531554</v>
      </c>
      <c r="AG295" s="15"/>
      <c r="AH295" s="15"/>
      <c r="AI295" s="38">
        <f t="shared" si="15"/>
        <v>8758864.6748172753</v>
      </c>
      <c r="AJ295" s="15" t="s">
        <v>14</v>
      </c>
      <c r="AK295" s="15" t="s">
        <v>14</v>
      </c>
      <c r="AL295" s="15" t="s">
        <v>131</v>
      </c>
      <c r="AM295" s="15" t="s">
        <v>131</v>
      </c>
      <c r="AN295" s="15" t="s">
        <v>14</v>
      </c>
      <c r="AO295" s="72" t="s">
        <v>131</v>
      </c>
      <c r="AP295" s="15" t="s">
        <v>14</v>
      </c>
      <c r="AQ295" s="15" t="s">
        <v>1459</v>
      </c>
      <c r="AR295" s="15"/>
    </row>
    <row r="296" spans="1:44" ht="14.25" customHeight="1" x14ac:dyDescent="0.25">
      <c r="A296" s="6">
        <f t="shared" si="18"/>
        <v>225</v>
      </c>
      <c r="B296" s="21">
        <v>297</v>
      </c>
      <c r="C296" s="22" t="s">
        <v>64</v>
      </c>
      <c r="D296" s="23" t="s">
        <v>65</v>
      </c>
      <c r="E296" s="24" t="s">
        <v>253</v>
      </c>
      <c r="F296" s="24" t="s">
        <v>366</v>
      </c>
      <c r="G296" s="25" t="s">
        <v>80</v>
      </c>
      <c r="H296" s="24" t="s">
        <v>756</v>
      </c>
      <c r="I296" s="27" t="s">
        <v>1054</v>
      </c>
      <c r="J296" s="26">
        <v>12479</v>
      </c>
      <c r="K296" s="27"/>
      <c r="L296" s="28">
        <v>38814</v>
      </c>
      <c r="M296" s="28">
        <v>39173</v>
      </c>
      <c r="N296" s="29" t="s">
        <v>348</v>
      </c>
      <c r="O296" s="31" t="s">
        <v>349</v>
      </c>
      <c r="P296" s="35" t="s">
        <v>17</v>
      </c>
      <c r="Q296" s="31" t="s">
        <v>134</v>
      </c>
      <c r="R296" s="32" t="s">
        <v>1055</v>
      </c>
      <c r="S296" s="33" t="s">
        <v>15</v>
      </c>
      <c r="T296" s="34">
        <v>39173</v>
      </c>
      <c r="U296" s="15" t="b">
        <v>1</v>
      </c>
      <c r="V296" s="15" t="s">
        <v>253</v>
      </c>
      <c r="W296" s="15" t="b">
        <v>1</v>
      </c>
      <c r="X296" s="15" t="s">
        <v>366</v>
      </c>
      <c r="Y296" s="15" t="b">
        <v>1</v>
      </c>
      <c r="Z296" s="15" t="s">
        <v>1054</v>
      </c>
      <c r="AA296" s="36" t="s">
        <v>1056</v>
      </c>
      <c r="AB296" s="15" t="s">
        <v>253</v>
      </c>
      <c r="AC296" s="15"/>
      <c r="AD296" s="15" t="str">
        <f>VLOOKUP(J296,[1]All!$I$78:$J$376,2,FALSE)</f>
        <v>Oke</v>
      </c>
      <c r="AE296" s="37">
        <f t="shared" si="16"/>
        <v>7890869.0764119597</v>
      </c>
      <c r="AF296" s="5">
        <f t="shared" si="17"/>
        <v>867995.59840531554</v>
      </c>
      <c r="AG296" s="15"/>
      <c r="AH296" s="15"/>
      <c r="AI296" s="38">
        <f t="shared" si="15"/>
        <v>8758864.6748172753</v>
      </c>
      <c r="AJ296" s="15" t="s">
        <v>253</v>
      </c>
      <c r="AK296" s="15" t="s">
        <v>253</v>
      </c>
      <c r="AL296" s="15" t="s">
        <v>366</v>
      </c>
      <c r="AM296" s="15" t="s">
        <v>366</v>
      </c>
      <c r="AN296" s="15" t="s">
        <v>9</v>
      </c>
      <c r="AO296" s="72" t="s">
        <v>366</v>
      </c>
      <c r="AP296" s="15" t="s">
        <v>9</v>
      </c>
      <c r="AQ296" s="15" t="s">
        <v>1452</v>
      </c>
      <c r="AR296" s="15"/>
    </row>
    <row r="297" spans="1:44" ht="14.25" customHeight="1" x14ac:dyDescent="0.25">
      <c r="A297" s="6">
        <f t="shared" si="18"/>
        <v>226</v>
      </c>
      <c r="B297" s="21">
        <v>298</v>
      </c>
      <c r="C297" s="22" t="s">
        <v>64</v>
      </c>
      <c r="D297" s="23" t="s">
        <v>65</v>
      </c>
      <c r="E297" s="24" t="s">
        <v>253</v>
      </c>
      <c r="F297" s="24" t="s">
        <v>366</v>
      </c>
      <c r="G297" s="25" t="s">
        <v>80</v>
      </c>
      <c r="H297" s="24" t="s">
        <v>113</v>
      </c>
      <c r="I297" s="27" t="s">
        <v>1057</v>
      </c>
      <c r="J297" s="26">
        <v>12480</v>
      </c>
      <c r="K297" s="27"/>
      <c r="L297" s="28">
        <v>38814</v>
      </c>
      <c r="M297" s="28">
        <v>39173</v>
      </c>
      <c r="N297" s="29" t="s">
        <v>348</v>
      </c>
      <c r="O297" s="31" t="s">
        <v>349</v>
      </c>
      <c r="P297" s="35" t="s">
        <v>17</v>
      </c>
      <c r="Q297" s="31" t="s">
        <v>73</v>
      </c>
      <c r="R297" s="32" t="s">
        <v>1058</v>
      </c>
      <c r="S297" s="33" t="s">
        <v>15</v>
      </c>
      <c r="T297" s="34">
        <v>39173</v>
      </c>
      <c r="U297" s="15" t="b">
        <v>1</v>
      </c>
      <c r="V297" s="15" t="s">
        <v>253</v>
      </c>
      <c r="W297" s="15" t="b">
        <v>1</v>
      </c>
      <c r="X297" s="15" t="s">
        <v>366</v>
      </c>
      <c r="Y297" s="15" t="b">
        <v>1</v>
      </c>
      <c r="Z297" s="15" t="s">
        <v>1057</v>
      </c>
      <c r="AA297" s="36" t="s">
        <v>824</v>
      </c>
      <c r="AB297" s="15" t="s">
        <v>253</v>
      </c>
      <c r="AC297" s="15"/>
      <c r="AD297" s="15" t="str">
        <f>VLOOKUP(J297,[1]All!$I$78:$J$376,2,FALSE)</f>
        <v>Oke</v>
      </c>
      <c r="AE297" s="37">
        <f t="shared" si="16"/>
        <v>7890869.0764119597</v>
      </c>
      <c r="AF297" s="5">
        <f t="shared" si="17"/>
        <v>867995.59840531554</v>
      </c>
      <c r="AG297" s="15"/>
      <c r="AH297" s="15"/>
      <c r="AI297" s="38">
        <f t="shared" si="15"/>
        <v>8758864.6748172753</v>
      </c>
      <c r="AJ297" s="15" t="s">
        <v>253</v>
      </c>
      <c r="AK297" s="15" t="s">
        <v>253</v>
      </c>
      <c r="AL297" s="15" t="s">
        <v>366</v>
      </c>
      <c r="AM297" s="15" t="s">
        <v>366</v>
      </c>
      <c r="AN297" s="15" t="s">
        <v>9</v>
      </c>
      <c r="AO297" s="72" t="s">
        <v>366</v>
      </c>
      <c r="AP297" s="15" t="s">
        <v>9</v>
      </c>
      <c r="AQ297" s="15" t="s">
        <v>1391</v>
      </c>
      <c r="AR297" s="15"/>
    </row>
    <row r="298" spans="1:44" ht="14.25" customHeight="1" x14ac:dyDescent="0.25">
      <c r="A298" s="6">
        <f t="shared" si="18"/>
        <v>227</v>
      </c>
      <c r="B298" s="21">
        <v>299</v>
      </c>
      <c r="C298" s="22" t="s">
        <v>64</v>
      </c>
      <c r="D298" s="23" t="s">
        <v>65</v>
      </c>
      <c r="E298" s="24" t="s">
        <v>253</v>
      </c>
      <c r="F298" s="24" t="s">
        <v>366</v>
      </c>
      <c r="G298" s="25" t="s">
        <v>80</v>
      </c>
      <c r="H298" s="24" t="s">
        <v>113</v>
      </c>
      <c r="I298" s="27" t="s">
        <v>1059</v>
      </c>
      <c r="J298" s="26">
        <v>12481</v>
      </c>
      <c r="K298" s="27"/>
      <c r="L298" s="28">
        <v>38814</v>
      </c>
      <c r="M298" s="28">
        <v>39173</v>
      </c>
      <c r="N298" s="29" t="s">
        <v>348</v>
      </c>
      <c r="O298" s="31" t="s">
        <v>349</v>
      </c>
      <c r="P298" s="35" t="s">
        <v>17</v>
      </c>
      <c r="Q298" s="31" t="s">
        <v>73</v>
      </c>
      <c r="R298" s="32" t="s">
        <v>1060</v>
      </c>
      <c r="S298" s="33" t="s">
        <v>15</v>
      </c>
      <c r="T298" s="34">
        <v>39173</v>
      </c>
      <c r="U298" s="15" t="b">
        <v>1</v>
      </c>
      <c r="V298" s="15" t="s">
        <v>253</v>
      </c>
      <c r="W298" s="15" t="b">
        <v>1</v>
      </c>
      <c r="X298" s="15" t="s">
        <v>366</v>
      </c>
      <c r="Y298" s="15" t="b">
        <v>1</v>
      </c>
      <c r="Z298" s="15" t="s">
        <v>1059</v>
      </c>
      <c r="AA298" s="36" t="s">
        <v>824</v>
      </c>
      <c r="AB298" s="15" t="s">
        <v>253</v>
      </c>
      <c r="AC298" s="15"/>
      <c r="AD298" s="15" t="s">
        <v>77</v>
      </c>
      <c r="AE298" s="37">
        <f t="shared" si="16"/>
        <v>7890869.0764119597</v>
      </c>
      <c r="AF298" s="5">
        <f t="shared" si="17"/>
        <v>867995.59840531554</v>
      </c>
      <c r="AG298" s="15"/>
      <c r="AH298" s="15"/>
      <c r="AI298" s="38">
        <f t="shared" si="15"/>
        <v>8758864.6748172753</v>
      </c>
      <c r="AJ298" s="15" t="s">
        <v>253</v>
      </c>
      <c r="AK298" s="15" t="s">
        <v>253</v>
      </c>
      <c r="AL298" s="15" t="s">
        <v>366</v>
      </c>
      <c r="AM298" s="15" t="s">
        <v>366</v>
      </c>
      <c r="AN298" s="15" t="s">
        <v>9</v>
      </c>
      <c r="AO298" s="72" t="s">
        <v>366</v>
      </c>
      <c r="AP298" s="15" t="s">
        <v>9</v>
      </c>
      <c r="AQ298" s="15" t="s">
        <v>1391</v>
      </c>
      <c r="AR298" s="15"/>
    </row>
    <row r="299" spans="1:44" ht="14.25" customHeight="1" x14ac:dyDescent="0.25">
      <c r="A299" s="6">
        <f t="shared" si="18"/>
        <v>228</v>
      </c>
      <c r="B299" s="21">
        <v>300</v>
      </c>
      <c r="C299" s="22" t="s">
        <v>64</v>
      </c>
      <c r="D299" s="23" t="s">
        <v>65</v>
      </c>
      <c r="E299" s="24" t="s">
        <v>253</v>
      </c>
      <c r="F299" s="24" t="s">
        <v>667</v>
      </c>
      <c r="G299" s="25" t="s">
        <v>80</v>
      </c>
      <c r="H299" s="24" t="s">
        <v>113</v>
      </c>
      <c r="I299" s="27" t="s">
        <v>1061</v>
      </c>
      <c r="J299" s="26">
        <v>12484</v>
      </c>
      <c r="K299" s="27"/>
      <c r="L299" s="28">
        <v>38808</v>
      </c>
      <c r="M299" s="28">
        <v>39173</v>
      </c>
      <c r="N299" s="29" t="s">
        <v>348</v>
      </c>
      <c r="O299" s="31" t="s">
        <v>349</v>
      </c>
      <c r="P299" s="35" t="s">
        <v>17</v>
      </c>
      <c r="Q299" s="31" t="s">
        <v>73</v>
      </c>
      <c r="R299" s="32" t="s">
        <v>1062</v>
      </c>
      <c r="S299" s="33" t="s">
        <v>670</v>
      </c>
      <c r="T299" s="34">
        <v>39173</v>
      </c>
      <c r="U299" s="15" t="b">
        <v>1</v>
      </c>
      <c r="V299" s="15" t="s">
        <v>253</v>
      </c>
      <c r="W299" s="15" t="b">
        <v>1</v>
      </c>
      <c r="X299" s="15" t="s">
        <v>667</v>
      </c>
      <c r="Y299" s="15" t="b">
        <v>1</v>
      </c>
      <c r="Z299" s="15" t="s">
        <v>1061</v>
      </c>
      <c r="AA299" s="36" t="s">
        <v>671</v>
      </c>
      <c r="AB299" s="15" t="s">
        <v>253</v>
      </c>
      <c r="AC299" s="15"/>
      <c r="AD299" s="15" t="str">
        <f>VLOOKUP(J299,[1]All!$I$78:$J$376,2,FALSE)</f>
        <v>Oke</v>
      </c>
      <c r="AE299" s="37">
        <f t="shared" si="16"/>
        <v>7890869.0764119597</v>
      </c>
      <c r="AF299" s="5">
        <f t="shared" si="17"/>
        <v>867995.59840531554</v>
      </c>
      <c r="AG299" s="15"/>
      <c r="AH299" s="15"/>
      <c r="AI299" s="38">
        <f t="shared" si="15"/>
        <v>8758864.6748172753</v>
      </c>
      <c r="AJ299" s="15" t="s">
        <v>253</v>
      </c>
      <c r="AK299" s="15" t="s">
        <v>253</v>
      </c>
      <c r="AL299" s="15" t="s">
        <v>667</v>
      </c>
      <c r="AM299" s="15" t="s">
        <v>667</v>
      </c>
      <c r="AN299" s="15" t="s">
        <v>9</v>
      </c>
      <c r="AO299" s="72" t="s">
        <v>667</v>
      </c>
      <c r="AP299" s="15" t="s">
        <v>9</v>
      </c>
      <c r="AQ299" s="15" t="s">
        <v>1391</v>
      </c>
      <c r="AR299" s="15"/>
    </row>
    <row r="300" spans="1:44" ht="14.25" customHeight="1" x14ac:dyDescent="0.25">
      <c r="A300" s="6">
        <f t="shared" si="18"/>
        <v>229</v>
      </c>
      <c r="B300" s="21">
        <v>301</v>
      </c>
      <c r="C300" s="22" t="s">
        <v>64</v>
      </c>
      <c r="D300" s="23" t="s">
        <v>65</v>
      </c>
      <c r="E300" s="24" t="s">
        <v>253</v>
      </c>
      <c r="F300" s="24" t="s">
        <v>667</v>
      </c>
      <c r="G300" s="25" t="s">
        <v>80</v>
      </c>
      <c r="H300" s="24" t="s">
        <v>113</v>
      </c>
      <c r="I300" s="27" t="s">
        <v>1063</v>
      </c>
      <c r="J300" s="26">
        <v>12487</v>
      </c>
      <c r="K300" s="27"/>
      <c r="L300" s="28">
        <v>38808</v>
      </c>
      <c r="M300" s="28">
        <v>39173</v>
      </c>
      <c r="N300" s="29" t="s">
        <v>348</v>
      </c>
      <c r="O300" s="31" t="s">
        <v>349</v>
      </c>
      <c r="P300" s="35" t="s">
        <v>17</v>
      </c>
      <c r="Q300" s="31" t="s">
        <v>73</v>
      </c>
      <c r="R300" s="32" t="s">
        <v>1064</v>
      </c>
      <c r="S300" s="33" t="s">
        <v>670</v>
      </c>
      <c r="T300" s="34">
        <v>39173</v>
      </c>
      <c r="U300" s="15" t="b">
        <v>1</v>
      </c>
      <c r="V300" s="15" t="s">
        <v>253</v>
      </c>
      <c r="W300" s="15" t="b">
        <v>1</v>
      </c>
      <c r="X300" s="15" t="s">
        <v>667</v>
      </c>
      <c r="Y300" s="15" t="b">
        <v>1</v>
      </c>
      <c r="Z300" s="15" t="s">
        <v>1063</v>
      </c>
      <c r="AA300" s="36" t="s">
        <v>671</v>
      </c>
      <c r="AB300" s="15" t="s">
        <v>253</v>
      </c>
      <c r="AC300" s="15"/>
      <c r="AD300" s="15" t="str">
        <f>VLOOKUP(J300,[1]All!$I$78:$J$376,2,FALSE)</f>
        <v>Oke</v>
      </c>
      <c r="AE300" s="37">
        <f t="shared" si="16"/>
        <v>7890869.0764119597</v>
      </c>
      <c r="AF300" s="5">
        <f t="shared" si="17"/>
        <v>867995.59840531554</v>
      </c>
      <c r="AG300" s="15"/>
      <c r="AH300" s="15"/>
      <c r="AI300" s="38">
        <f t="shared" si="15"/>
        <v>8758864.6748172753</v>
      </c>
      <c r="AJ300" s="15" t="s">
        <v>253</v>
      </c>
      <c r="AK300" s="15" t="s">
        <v>253</v>
      </c>
      <c r="AL300" s="15" t="s">
        <v>667</v>
      </c>
      <c r="AM300" s="15" t="s">
        <v>667</v>
      </c>
      <c r="AN300" s="15" t="s">
        <v>9</v>
      </c>
      <c r="AO300" s="72" t="s">
        <v>667</v>
      </c>
      <c r="AP300" s="15" t="s">
        <v>9</v>
      </c>
      <c r="AQ300" s="15" t="s">
        <v>1391</v>
      </c>
      <c r="AR300" s="15"/>
    </row>
    <row r="301" spans="1:44" ht="14.25" customHeight="1" x14ac:dyDescent="0.25">
      <c r="A301" s="6">
        <f t="shared" si="18"/>
        <v>230</v>
      </c>
      <c r="B301" s="21">
        <v>302</v>
      </c>
      <c r="C301" s="22" t="s">
        <v>64</v>
      </c>
      <c r="D301" s="23" t="s">
        <v>65</v>
      </c>
      <c r="E301" s="24" t="s">
        <v>253</v>
      </c>
      <c r="F301" s="24" t="s">
        <v>667</v>
      </c>
      <c r="G301" s="25" t="s">
        <v>80</v>
      </c>
      <c r="H301" s="24" t="s">
        <v>113</v>
      </c>
      <c r="I301" s="27" t="s">
        <v>1065</v>
      </c>
      <c r="J301" s="26">
        <v>12489</v>
      </c>
      <c r="K301" s="27"/>
      <c r="L301" s="28">
        <v>38808</v>
      </c>
      <c r="M301" s="28">
        <v>39173</v>
      </c>
      <c r="N301" s="29" t="s">
        <v>348</v>
      </c>
      <c r="O301" s="31" t="s">
        <v>349</v>
      </c>
      <c r="P301" s="35" t="s">
        <v>17</v>
      </c>
      <c r="Q301" s="31" t="s">
        <v>73</v>
      </c>
      <c r="R301" s="32" t="s">
        <v>1066</v>
      </c>
      <c r="S301" s="33" t="s">
        <v>670</v>
      </c>
      <c r="T301" s="34">
        <v>39173</v>
      </c>
      <c r="U301" s="15" t="b">
        <v>1</v>
      </c>
      <c r="V301" s="15" t="s">
        <v>253</v>
      </c>
      <c r="W301" s="15" t="b">
        <v>1</v>
      </c>
      <c r="X301" s="15" t="s">
        <v>667</v>
      </c>
      <c r="Y301" s="15" t="b">
        <v>1</v>
      </c>
      <c r="Z301" s="15" t="s">
        <v>1065</v>
      </c>
      <c r="AA301" s="36" t="s">
        <v>671</v>
      </c>
      <c r="AB301" s="15" t="s">
        <v>253</v>
      </c>
      <c r="AC301" s="15"/>
      <c r="AD301" s="15" t="str">
        <f>VLOOKUP(J301,[1]All!$I$78:$J$376,2,FALSE)</f>
        <v>Oke</v>
      </c>
      <c r="AE301" s="37">
        <f t="shared" si="16"/>
        <v>7890869.0764119597</v>
      </c>
      <c r="AF301" s="5">
        <f t="shared" si="17"/>
        <v>867995.59840531554</v>
      </c>
      <c r="AG301" s="15"/>
      <c r="AH301" s="15"/>
      <c r="AI301" s="38">
        <f t="shared" si="15"/>
        <v>8758864.6748172753</v>
      </c>
      <c r="AJ301" s="15" t="s">
        <v>253</v>
      </c>
      <c r="AK301" s="15" t="s">
        <v>253</v>
      </c>
      <c r="AL301" s="15" t="s">
        <v>667</v>
      </c>
      <c r="AM301" s="15" t="s">
        <v>667</v>
      </c>
      <c r="AN301" s="15" t="s">
        <v>9</v>
      </c>
      <c r="AO301" s="72" t="s">
        <v>667</v>
      </c>
      <c r="AP301" s="15" t="s">
        <v>9</v>
      </c>
      <c r="AQ301" s="15" t="s">
        <v>1391</v>
      </c>
      <c r="AR301" s="15"/>
    </row>
    <row r="302" spans="1:44" ht="14.25" customHeight="1" x14ac:dyDescent="0.25">
      <c r="A302" s="6">
        <f t="shared" si="18"/>
        <v>231</v>
      </c>
      <c r="B302" s="21">
        <v>303</v>
      </c>
      <c r="C302" s="22" t="s">
        <v>64</v>
      </c>
      <c r="D302" s="23" t="s">
        <v>65</v>
      </c>
      <c r="E302" s="24" t="s">
        <v>253</v>
      </c>
      <c r="F302" s="24" t="s">
        <v>667</v>
      </c>
      <c r="G302" s="25" t="s">
        <v>80</v>
      </c>
      <c r="H302" s="24" t="s">
        <v>113</v>
      </c>
      <c r="I302" s="27" t="s">
        <v>1067</v>
      </c>
      <c r="J302" s="26">
        <v>12490</v>
      </c>
      <c r="K302" s="27"/>
      <c r="L302" s="28">
        <v>38808</v>
      </c>
      <c r="M302" s="28">
        <v>39173</v>
      </c>
      <c r="N302" s="29" t="s">
        <v>348</v>
      </c>
      <c r="O302" s="31" t="s">
        <v>349</v>
      </c>
      <c r="P302" s="35" t="s">
        <v>17</v>
      </c>
      <c r="Q302" s="31" t="s">
        <v>73</v>
      </c>
      <c r="R302" s="32" t="s">
        <v>1068</v>
      </c>
      <c r="S302" s="33" t="s">
        <v>670</v>
      </c>
      <c r="T302" s="34">
        <v>39173</v>
      </c>
      <c r="U302" s="15" t="b">
        <v>1</v>
      </c>
      <c r="V302" s="15" t="s">
        <v>253</v>
      </c>
      <c r="W302" s="15" t="b">
        <v>1</v>
      </c>
      <c r="X302" s="15" t="s">
        <v>667</v>
      </c>
      <c r="Y302" s="15" t="b">
        <v>1</v>
      </c>
      <c r="Z302" s="15" t="s">
        <v>1067</v>
      </c>
      <c r="AA302" s="36" t="s">
        <v>671</v>
      </c>
      <c r="AB302" s="15" t="s">
        <v>253</v>
      </c>
      <c r="AC302" s="15"/>
      <c r="AD302" s="15" t="str">
        <f>VLOOKUP(J302,[1]All!$I$78:$J$376,2,FALSE)</f>
        <v>Oke</v>
      </c>
      <c r="AE302" s="37">
        <f t="shared" si="16"/>
        <v>7890869.0764119597</v>
      </c>
      <c r="AF302" s="5">
        <f t="shared" si="17"/>
        <v>867995.59840531554</v>
      </c>
      <c r="AG302" s="15"/>
      <c r="AH302" s="15"/>
      <c r="AI302" s="38">
        <f t="shared" si="15"/>
        <v>8758864.6748172753</v>
      </c>
      <c r="AJ302" s="15" t="s">
        <v>253</v>
      </c>
      <c r="AK302" s="15" t="s">
        <v>253</v>
      </c>
      <c r="AL302" s="15" t="s">
        <v>667</v>
      </c>
      <c r="AM302" s="15" t="s">
        <v>667</v>
      </c>
      <c r="AN302" s="15" t="s">
        <v>9</v>
      </c>
      <c r="AO302" s="72" t="s">
        <v>667</v>
      </c>
      <c r="AP302" s="15" t="s">
        <v>9</v>
      </c>
      <c r="AQ302" s="15" t="s">
        <v>1391</v>
      </c>
      <c r="AR302" s="15"/>
    </row>
    <row r="303" spans="1:44" ht="14.25" customHeight="1" x14ac:dyDescent="0.25">
      <c r="A303" s="6">
        <f t="shared" si="18"/>
        <v>232</v>
      </c>
      <c r="B303" s="21">
        <v>304</v>
      </c>
      <c r="C303" s="22" t="s">
        <v>64</v>
      </c>
      <c r="D303" s="23" t="s">
        <v>65</v>
      </c>
      <c r="E303" s="24" t="s">
        <v>253</v>
      </c>
      <c r="F303" s="24" t="s">
        <v>667</v>
      </c>
      <c r="G303" s="25" t="s">
        <v>80</v>
      </c>
      <c r="H303" s="24" t="s">
        <v>113</v>
      </c>
      <c r="I303" s="27" t="s">
        <v>1069</v>
      </c>
      <c r="J303" s="26">
        <v>12491</v>
      </c>
      <c r="K303" s="27"/>
      <c r="L303" s="28">
        <v>38808</v>
      </c>
      <c r="M303" s="28">
        <v>39173</v>
      </c>
      <c r="N303" s="29" t="s">
        <v>348</v>
      </c>
      <c r="O303" s="31" t="s">
        <v>349</v>
      </c>
      <c r="P303" s="35" t="s">
        <v>17</v>
      </c>
      <c r="Q303" s="31" t="s">
        <v>73</v>
      </c>
      <c r="R303" s="32" t="s">
        <v>1070</v>
      </c>
      <c r="S303" s="33" t="s">
        <v>670</v>
      </c>
      <c r="T303" s="34">
        <v>39173</v>
      </c>
      <c r="U303" s="15" t="b">
        <v>1</v>
      </c>
      <c r="V303" s="15" t="s">
        <v>253</v>
      </c>
      <c r="W303" s="15" t="b">
        <v>1</v>
      </c>
      <c r="X303" s="15" t="s">
        <v>667</v>
      </c>
      <c r="Y303" s="15" t="b">
        <v>1</v>
      </c>
      <c r="Z303" s="15" t="s">
        <v>1069</v>
      </c>
      <c r="AA303" s="36" t="s">
        <v>671</v>
      </c>
      <c r="AB303" s="15" t="s">
        <v>253</v>
      </c>
      <c r="AC303" s="15"/>
      <c r="AD303" s="15" t="str">
        <f>VLOOKUP(J303,[1]All!$I$78:$J$376,2,FALSE)</f>
        <v>Oke</v>
      </c>
      <c r="AE303" s="37">
        <f t="shared" si="16"/>
        <v>7890869.0764119597</v>
      </c>
      <c r="AF303" s="5">
        <f t="shared" si="17"/>
        <v>867995.59840531554</v>
      </c>
      <c r="AG303" s="15"/>
      <c r="AH303" s="15"/>
      <c r="AI303" s="38">
        <f t="shared" si="15"/>
        <v>8758864.6748172753</v>
      </c>
      <c r="AJ303" s="15" t="s">
        <v>253</v>
      </c>
      <c r="AK303" s="15" t="s">
        <v>253</v>
      </c>
      <c r="AL303" s="15" t="s">
        <v>667</v>
      </c>
      <c r="AM303" s="15" t="s">
        <v>667</v>
      </c>
      <c r="AN303" s="15" t="s">
        <v>9</v>
      </c>
      <c r="AO303" s="72" t="s">
        <v>667</v>
      </c>
      <c r="AP303" s="15" t="s">
        <v>9</v>
      </c>
      <c r="AQ303" s="15" t="s">
        <v>1391</v>
      </c>
      <c r="AR303" s="15"/>
    </row>
    <row r="304" spans="1:44" ht="14.25" customHeight="1" x14ac:dyDescent="0.25">
      <c r="A304" s="6">
        <f t="shared" si="18"/>
        <v>233</v>
      </c>
      <c r="B304" s="21">
        <v>305</v>
      </c>
      <c r="C304" s="22" t="s">
        <v>64</v>
      </c>
      <c r="D304" s="23" t="s">
        <v>65</v>
      </c>
      <c r="E304" s="24" t="s">
        <v>290</v>
      </c>
      <c r="F304" s="24" t="s">
        <v>352</v>
      </c>
      <c r="G304" s="25" t="s">
        <v>80</v>
      </c>
      <c r="H304" s="24" t="s">
        <v>292</v>
      </c>
      <c r="I304" s="27" t="s">
        <v>1071</v>
      </c>
      <c r="J304" s="26">
        <v>12580</v>
      </c>
      <c r="K304" s="27"/>
      <c r="L304" s="28">
        <v>38838</v>
      </c>
      <c r="M304" s="28">
        <v>38838</v>
      </c>
      <c r="N304" s="29" t="s">
        <v>348</v>
      </c>
      <c r="O304" s="31" t="s">
        <v>349</v>
      </c>
      <c r="P304" s="35" t="s">
        <v>17</v>
      </c>
      <c r="Q304" s="31" t="s">
        <v>73</v>
      </c>
      <c r="R304" s="32" t="s">
        <v>1072</v>
      </c>
      <c r="S304" s="33" t="s">
        <v>75</v>
      </c>
      <c r="T304" s="34">
        <v>38838</v>
      </c>
      <c r="U304" s="15" t="b">
        <v>1</v>
      </c>
      <c r="V304" s="15" t="s">
        <v>290</v>
      </c>
      <c r="W304" s="15" t="b">
        <v>1</v>
      </c>
      <c r="X304" s="15" t="s">
        <v>352</v>
      </c>
      <c r="Y304" s="15" t="b">
        <v>1</v>
      </c>
      <c r="Z304" s="15" t="s">
        <v>1071</v>
      </c>
      <c r="AA304" s="36" t="s">
        <v>1073</v>
      </c>
      <c r="AB304" s="15" t="s">
        <v>290</v>
      </c>
      <c r="AC304" s="15"/>
      <c r="AD304" s="15" t="str">
        <f>VLOOKUP(J304,[1]All!$I$78:$J$376,2,FALSE)</f>
        <v>Oke</v>
      </c>
      <c r="AE304" s="37">
        <f t="shared" si="16"/>
        <v>7890869.0764119597</v>
      </c>
      <c r="AF304" s="5">
        <f t="shared" si="17"/>
        <v>867995.59840531554</v>
      </c>
      <c r="AG304" s="15"/>
      <c r="AH304" s="15"/>
      <c r="AI304" s="38">
        <f t="shared" si="15"/>
        <v>8758864.6748172753</v>
      </c>
      <c r="AJ304" s="15" t="s">
        <v>290</v>
      </c>
      <c r="AK304" s="15" t="s">
        <v>290</v>
      </c>
      <c r="AL304" s="15" t="s">
        <v>352</v>
      </c>
      <c r="AM304" s="15" t="s">
        <v>352</v>
      </c>
      <c r="AN304" s="15" t="s">
        <v>5</v>
      </c>
      <c r="AO304" s="72" t="s">
        <v>352</v>
      </c>
      <c r="AP304" s="15" t="s">
        <v>6</v>
      </c>
      <c r="AQ304" s="15" t="s">
        <v>1386</v>
      </c>
      <c r="AR304" s="15"/>
    </row>
    <row r="305" spans="1:44" ht="14.25" customHeight="1" x14ac:dyDescent="0.25">
      <c r="A305" s="6">
        <f t="shared" si="18"/>
        <v>234</v>
      </c>
      <c r="B305" s="21">
        <v>306</v>
      </c>
      <c r="C305" s="22" t="s">
        <v>64</v>
      </c>
      <c r="D305" s="23" t="s">
        <v>65</v>
      </c>
      <c r="E305" s="24" t="s">
        <v>253</v>
      </c>
      <c r="F305" s="24" t="s">
        <v>254</v>
      </c>
      <c r="G305" s="25" t="s">
        <v>80</v>
      </c>
      <c r="H305" s="24" t="s">
        <v>209</v>
      </c>
      <c r="I305" s="27" t="s">
        <v>1074</v>
      </c>
      <c r="J305" s="26">
        <v>12619</v>
      </c>
      <c r="K305" s="27"/>
      <c r="L305" s="28">
        <v>38838</v>
      </c>
      <c r="M305" s="28">
        <v>38838</v>
      </c>
      <c r="N305" s="29" t="s">
        <v>348</v>
      </c>
      <c r="O305" s="31" t="s">
        <v>349</v>
      </c>
      <c r="P305" s="35" t="s">
        <v>17</v>
      </c>
      <c r="Q305" s="31" t="s">
        <v>73</v>
      </c>
      <c r="R305" s="32" t="s">
        <v>1075</v>
      </c>
      <c r="S305" s="33" t="s">
        <v>258</v>
      </c>
      <c r="T305" s="34">
        <v>38838</v>
      </c>
      <c r="U305" s="15" t="b">
        <v>1</v>
      </c>
      <c r="V305" s="15" t="s">
        <v>253</v>
      </c>
      <c r="W305" s="15" t="b">
        <v>1</v>
      </c>
      <c r="X305" s="15" t="s">
        <v>254</v>
      </c>
      <c r="Y305" s="15" t="b">
        <v>1</v>
      </c>
      <c r="Z305" s="15" t="s">
        <v>1074</v>
      </c>
      <c r="AA305" s="36" t="s">
        <v>1076</v>
      </c>
      <c r="AB305" s="15" t="s">
        <v>253</v>
      </c>
      <c r="AC305" s="15"/>
      <c r="AD305" s="15" t="str">
        <f>VLOOKUP(J305,[1]All!$I$78:$J$376,2,FALSE)</f>
        <v>Oke</v>
      </c>
      <c r="AE305" s="37">
        <f t="shared" si="16"/>
        <v>7890869.0764119597</v>
      </c>
      <c r="AF305" s="5">
        <f t="shared" si="17"/>
        <v>867995.59840531554</v>
      </c>
      <c r="AG305" s="15"/>
      <c r="AH305" s="15"/>
      <c r="AI305" s="38">
        <f t="shared" si="15"/>
        <v>8758864.6748172753</v>
      </c>
      <c r="AJ305" s="15" t="s">
        <v>253</v>
      </c>
      <c r="AK305" s="15" t="s">
        <v>253</v>
      </c>
      <c r="AL305" s="15" t="s">
        <v>254</v>
      </c>
      <c r="AM305" s="15" t="s">
        <v>254</v>
      </c>
      <c r="AN305" s="15" t="s">
        <v>9</v>
      </c>
      <c r="AO305" s="72" t="s">
        <v>254</v>
      </c>
      <c r="AP305" s="15" t="s">
        <v>9</v>
      </c>
      <c r="AQ305" s="15" t="s">
        <v>1451</v>
      </c>
      <c r="AR305" s="15"/>
    </row>
    <row r="306" spans="1:44" ht="14.25" customHeight="1" x14ac:dyDescent="0.25">
      <c r="A306" s="6">
        <f t="shared" si="18"/>
        <v>235</v>
      </c>
      <c r="B306" s="21">
        <v>307</v>
      </c>
      <c r="C306" s="22" t="s">
        <v>64</v>
      </c>
      <c r="D306" s="23" t="s">
        <v>65</v>
      </c>
      <c r="E306" s="24" t="s">
        <v>14</v>
      </c>
      <c r="F306" s="24" t="s">
        <v>261</v>
      </c>
      <c r="G306" s="25" t="s">
        <v>80</v>
      </c>
      <c r="H306" s="24" t="s">
        <v>113</v>
      </c>
      <c r="I306" s="27" t="s">
        <v>1077</v>
      </c>
      <c r="J306" s="26">
        <v>12642</v>
      </c>
      <c r="K306" s="27"/>
      <c r="L306" s="28">
        <v>38838</v>
      </c>
      <c r="M306" s="28">
        <v>38838</v>
      </c>
      <c r="N306" s="29" t="s">
        <v>348</v>
      </c>
      <c r="O306" s="31" t="s">
        <v>349</v>
      </c>
      <c r="P306" s="35" t="s">
        <v>17</v>
      </c>
      <c r="Q306" s="31" t="s">
        <v>73</v>
      </c>
      <c r="R306" s="32" t="s">
        <v>1078</v>
      </c>
      <c r="S306" s="33" t="s">
        <v>264</v>
      </c>
      <c r="T306" s="34">
        <v>38838</v>
      </c>
      <c r="U306" s="15" t="b">
        <v>1</v>
      </c>
      <c r="V306" s="15" t="s">
        <v>14</v>
      </c>
      <c r="W306" s="15" t="b">
        <v>1</v>
      </c>
      <c r="X306" s="15" t="s">
        <v>261</v>
      </c>
      <c r="Y306" s="15" t="b">
        <v>1</v>
      </c>
      <c r="Z306" s="15" t="s">
        <v>1077</v>
      </c>
      <c r="AA306" s="36" t="s">
        <v>265</v>
      </c>
      <c r="AB306" s="15" t="s">
        <v>14</v>
      </c>
      <c r="AC306" s="15"/>
      <c r="AD306" s="15" t="str">
        <f>VLOOKUP(J306,[1]All!$I$78:$J$376,2,FALSE)</f>
        <v>Oke</v>
      </c>
      <c r="AE306" s="37">
        <f t="shared" si="16"/>
        <v>7890869.0764119597</v>
      </c>
      <c r="AF306" s="5">
        <f t="shared" si="17"/>
        <v>867995.59840531554</v>
      </c>
      <c r="AG306" s="15"/>
      <c r="AH306" s="15"/>
      <c r="AI306" s="38">
        <f t="shared" si="15"/>
        <v>8758864.6748172753</v>
      </c>
      <c r="AJ306" s="15" t="s">
        <v>14</v>
      </c>
      <c r="AK306" s="15" t="s">
        <v>14</v>
      </c>
      <c r="AL306" s="15" t="s">
        <v>261</v>
      </c>
      <c r="AM306" s="15" t="s">
        <v>261</v>
      </c>
      <c r="AN306" s="15" t="s">
        <v>14</v>
      </c>
      <c r="AO306" s="72" t="s">
        <v>261</v>
      </c>
      <c r="AP306" s="15" t="s">
        <v>14</v>
      </c>
      <c r="AQ306" s="15" t="s">
        <v>1372</v>
      </c>
      <c r="AR306" s="15"/>
    </row>
    <row r="307" spans="1:44" ht="14.25" customHeight="1" x14ac:dyDescent="0.25">
      <c r="A307" s="6">
        <f t="shared" si="18"/>
        <v>236</v>
      </c>
      <c r="B307" s="21">
        <v>308</v>
      </c>
      <c r="C307" s="22" t="s">
        <v>64</v>
      </c>
      <c r="D307" s="23" t="s">
        <v>65</v>
      </c>
      <c r="E307" s="24" t="s">
        <v>14</v>
      </c>
      <c r="F307" s="24" t="s">
        <v>269</v>
      </c>
      <c r="G307" s="25" t="s">
        <v>80</v>
      </c>
      <c r="H307" s="24" t="s">
        <v>113</v>
      </c>
      <c r="I307" s="27" t="s">
        <v>1079</v>
      </c>
      <c r="J307" s="26">
        <v>12644</v>
      </c>
      <c r="K307" s="27"/>
      <c r="L307" s="28">
        <v>38838</v>
      </c>
      <c r="M307" s="28">
        <v>38838</v>
      </c>
      <c r="N307" s="29" t="s">
        <v>348</v>
      </c>
      <c r="O307" s="31" t="s">
        <v>349</v>
      </c>
      <c r="P307" s="35" t="s">
        <v>17</v>
      </c>
      <c r="Q307" s="31" t="s">
        <v>73</v>
      </c>
      <c r="R307" s="32" t="s">
        <v>1080</v>
      </c>
      <c r="S307" s="33" t="s">
        <v>264</v>
      </c>
      <c r="T307" s="34">
        <v>38838</v>
      </c>
      <c r="U307" s="15" t="b">
        <v>1</v>
      </c>
      <c r="V307" s="15" t="s">
        <v>14</v>
      </c>
      <c r="W307" s="15" t="b">
        <v>1</v>
      </c>
      <c r="X307" s="15" t="s">
        <v>269</v>
      </c>
      <c r="Y307" s="15" t="b">
        <v>1</v>
      </c>
      <c r="Z307" s="15" t="s">
        <v>1079</v>
      </c>
      <c r="AA307" s="36" t="s">
        <v>272</v>
      </c>
      <c r="AB307" s="15" t="s">
        <v>14</v>
      </c>
      <c r="AC307" s="15"/>
      <c r="AD307" s="15" t="str">
        <f>VLOOKUP(J307,[1]All!$I$78:$J$376,2,FALSE)</f>
        <v>Oke</v>
      </c>
      <c r="AE307" s="37">
        <f t="shared" si="16"/>
        <v>7890869.0764119597</v>
      </c>
      <c r="AF307" s="5">
        <f t="shared" si="17"/>
        <v>867995.59840531554</v>
      </c>
      <c r="AG307" s="15"/>
      <c r="AH307" s="15"/>
      <c r="AI307" s="38">
        <f t="shared" si="15"/>
        <v>8758864.6748172753</v>
      </c>
      <c r="AJ307" s="15" t="s">
        <v>14</v>
      </c>
      <c r="AK307" s="15" t="s">
        <v>14</v>
      </c>
      <c r="AL307" s="15" t="s">
        <v>269</v>
      </c>
      <c r="AM307" s="15" t="s">
        <v>269</v>
      </c>
      <c r="AN307" s="15" t="s">
        <v>14</v>
      </c>
      <c r="AO307" s="72" t="s">
        <v>269</v>
      </c>
      <c r="AP307" s="15" t="s">
        <v>14</v>
      </c>
      <c r="AQ307" s="15" t="s">
        <v>1391</v>
      </c>
      <c r="AR307" s="15"/>
    </row>
    <row r="308" spans="1:44" ht="14.25" customHeight="1" x14ac:dyDescent="0.25">
      <c r="A308" s="6">
        <f t="shared" si="18"/>
        <v>237</v>
      </c>
      <c r="B308" s="21">
        <v>309</v>
      </c>
      <c r="C308" s="22" t="s">
        <v>64</v>
      </c>
      <c r="D308" s="23" t="s">
        <v>65</v>
      </c>
      <c r="E308" s="24" t="s">
        <v>14</v>
      </c>
      <c r="F308" s="24" t="s">
        <v>131</v>
      </c>
      <c r="G308" s="25" t="s">
        <v>80</v>
      </c>
      <c r="H308" s="24" t="s">
        <v>1081</v>
      </c>
      <c r="I308" s="27" t="s">
        <v>1082</v>
      </c>
      <c r="J308" s="26">
        <v>12648</v>
      </c>
      <c r="K308" s="27"/>
      <c r="L308" s="28">
        <v>38838</v>
      </c>
      <c r="M308" s="28">
        <v>38838</v>
      </c>
      <c r="N308" s="29" t="s">
        <v>348</v>
      </c>
      <c r="O308" s="31" t="s">
        <v>349</v>
      </c>
      <c r="P308" s="35" t="s">
        <v>17</v>
      </c>
      <c r="Q308" s="31" t="s">
        <v>73</v>
      </c>
      <c r="R308" s="32" t="s">
        <v>1083</v>
      </c>
      <c r="S308" s="33" t="s">
        <v>136</v>
      </c>
      <c r="T308" s="34">
        <v>38838</v>
      </c>
      <c r="U308" s="15" t="b">
        <v>1</v>
      </c>
      <c r="V308" s="15" t="s">
        <v>14</v>
      </c>
      <c r="W308" s="15" t="b">
        <v>1</v>
      </c>
      <c r="X308" s="15" t="s">
        <v>131</v>
      </c>
      <c r="Y308" s="15" t="b">
        <v>1</v>
      </c>
      <c r="Z308" s="15" t="s">
        <v>1082</v>
      </c>
      <c r="AA308" s="36" t="s">
        <v>1084</v>
      </c>
      <c r="AB308" s="15" t="s">
        <v>14</v>
      </c>
      <c r="AC308" s="15"/>
      <c r="AD308" s="15" t="str">
        <f>VLOOKUP(J308,[1]All!$I$78:$J$376,2,FALSE)</f>
        <v>Oke</v>
      </c>
      <c r="AE308" s="37">
        <f t="shared" si="16"/>
        <v>7890869.0764119597</v>
      </c>
      <c r="AF308" s="5">
        <f t="shared" si="17"/>
        <v>867995.59840531554</v>
      </c>
      <c r="AG308" s="15"/>
      <c r="AH308" s="15"/>
      <c r="AI308" s="38">
        <f t="shared" si="15"/>
        <v>8758864.6748172753</v>
      </c>
      <c r="AJ308" s="15" t="s">
        <v>14</v>
      </c>
      <c r="AK308" s="15" t="s">
        <v>14</v>
      </c>
      <c r="AL308" s="15" t="s">
        <v>131</v>
      </c>
      <c r="AM308" s="15" t="s">
        <v>131</v>
      </c>
      <c r="AN308" s="15" t="s">
        <v>14</v>
      </c>
      <c r="AO308" s="72" t="s">
        <v>131</v>
      </c>
      <c r="AP308" s="15" t="s">
        <v>14</v>
      </c>
      <c r="AQ308" s="15" t="s">
        <v>1460</v>
      </c>
      <c r="AR308" s="15"/>
    </row>
    <row r="309" spans="1:44" ht="14.25" customHeight="1" x14ac:dyDescent="0.25">
      <c r="A309" s="6">
        <f t="shared" si="18"/>
        <v>238</v>
      </c>
      <c r="B309" s="21">
        <v>310</v>
      </c>
      <c r="C309" s="22" t="s">
        <v>64</v>
      </c>
      <c r="D309" s="23" t="s">
        <v>65</v>
      </c>
      <c r="E309" s="24" t="s">
        <v>14</v>
      </c>
      <c r="F309" s="24" t="s">
        <v>131</v>
      </c>
      <c r="G309" s="25" t="s">
        <v>80</v>
      </c>
      <c r="H309" s="24" t="s">
        <v>939</v>
      </c>
      <c r="I309" s="27" t="s">
        <v>1085</v>
      </c>
      <c r="J309" s="26">
        <v>12654</v>
      </c>
      <c r="K309" s="27"/>
      <c r="L309" s="28">
        <v>38838</v>
      </c>
      <c r="M309" s="28">
        <v>38838</v>
      </c>
      <c r="N309" s="29" t="s">
        <v>348</v>
      </c>
      <c r="O309" s="31" t="s">
        <v>349</v>
      </c>
      <c r="P309" s="35" t="s">
        <v>17</v>
      </c>
      <c r="Q309" s="31" t="s">
        <v>73</v>
      </c>
      <c r="R309" s="32" t="s">
        <v>1086</v>
      </c>
      <c r="S309" s="33" t="s">
        <v>136</v>
      </c>
      <c r="T309" s="34">
        <v>38838</v>
      </c>
      <c r="U309" s="15" t="b">
        <v>1</v>
      </c>
      <c r="V309" s="15" t="s">
        <v>14</v>
      </c>
      <c r="W309" s="15" t="b">
        <v>1</v>
      </c>
      <c r="X309" s="15" t="s">
        <v>131</v>
      </c>
      <c r="Y309" s="15" t="b">
        <v>1</v>
      </c>
      <c r="Z309" s="15" t="s">
        <v>1085</v>
      </c>
      <c r="AA309" s="36" t="s">
        <v>942</v>
      </c>
      <c r="AB309" s="15" t="s">
        <v>14</v>
      </c>
      <c r="AC309" s="15"/>
      <c r="AD309" s="15" t="str">
        <f>VLOOKUP(J309,[1]All!$I$78:$J$376,2,FALSE)</f>
        <v>Oke</v>
      </c>
      <c r="AE309" s="37">
        <f t="shared" si="16"/>
        <v>7890869.0764119597</v>
      </c>
      <c r="AF309" s="5">
        <f t="shared" si="17"/>
        <v>867995.59840531554</v>
      </c>
      <c r="AG309" s="15"/>
      <c r="AH309" s="15"/>
      <c r="AI309" s="38">
        <f t="shared" si="15"/>
        <v>8758864.6748172753</v>
      </c>
      <c r="AJ309" s="15" t="s">
        <v>14</v>
      </c>
      <c r="AK309" s="15" t="s">
        <v>14</v>
      </c>
      <c r="AL309" s="15" t="s">
        <v>131</v>
      </c>
      <c r="AM309" s="15" t="s">
        <v>131</v>
      </c>
      <c r="AN309" s="15" t="s">
        <v>14</v>
      </c>
      <c r="AO309" s="72" t="s">
        <v>131</v>
      </c>
      <c r="AP309" s="15" t="s">
        <v>14</v>
      </c>
      <c r="AQ309" s="15" t="s">
        <v>1461</v>
      </c>
      <c r="AR309" s="15"/>
    </row>
    <row r="310" spans="1:44" ht="14.25" customHeight="1" x14ac:dyDescent="0.25">
      <c r="A310" s="6">
        <f t="shared" si="18"/>
        <v>239</v>
      </c>
      <c r="B310" s="21">
        <v>311</v>
      </c>
      <c r="C310" s="22" t="s">
        <v>64</v>
      </c>
      <c r="D310" s="23" t="s">
        <v>65</v>
      </c>
      <c r="E310" s="24" t="s">
        <v>14</v>
      </c>
      <c r="F310" s="24" t="s">
        <v>261</v>
      </c>
      <c r="G310" s="25" t="s">
        <v>80</v>
      </c>
      <c r="H310" s="24" t="s">
        <v>622</v>
      </c>
      <c r="I310" s="27" t="s">
        <v>1087</v>
      </c>
      <c r="J310" s="26">
        <v>12658</v>
      </c>
      <c r="K310" s="27"/>
      <c r="L310" s="28">
        <v>38845</v>
      </c>
      <c r="M310" s="28">
        <v>38899</v>
      </c>
      <c r="N310" s="29" t="s">
        <v>348</v>
      </c>
      <c r="O310" s="31" t="s">
        <v>349</v>
      </c>
      <c r="P310" s="35" t="s">
        <v>17</v>
      </c>
      <c r="Q310" s="31" t="s">
        <v>73</v>
      </c>
      <c r="R310" s="32" t="s">
        <v>1088</v>
      </c>
      <c r="S310" s="33" t="s">
        <v>264</v>
      </c>
      <c r="T310" s="34">
        <v>38899</v>
      </c>
      <c r="U310" s="15" t="b">
        <v>1</v>
      </c>
      <c r="V310" s="15" t="s">
        <v>14</v>
      </c>
      <c r="W310" s="15" t="b">
        <v>1</v>
      </c>
      <c r="X310" s="15" t="s">
        <v>261</v>
      </c>
      <c r="Y310" s="15" t="b">
        <v>1</v>
      </c>
      <c r="Z310" s="15" t="s">
        <v>1087</v>
      </c>
      <c r="AA310" s="36" t="s">
        <v>625</v>
      </c>
      <c r="AB310" s="15" t="s">
        <v>14</v>
      </c>
      <c r="AC310" s="15"/>
      <c r="AD310" s="15" t="str">
        <f>VLOOKUP(J310,[1]All!$I$78:$J$376,2,FALSE)</f>
        <v>Oke</v>
      </c>
      <c r="AE310" s="37">
        <f t="shared" si="16"/>
        <v>7890869.0764119597</v>
      </c>
      <c r="AF310" s="5">
        <f t="shared" si="17"/>
        <v>867995.59840531554</v>
      </c>
      <c r="AG310" s="15"/>
      <c r="AH310" s="15"/>
      <c r="AI310" s="38">
        <f t="shared" si="15"/>
        <v>8758864.6748172753</v>
      </c>
      <c r="AJ310" s="15" t="s">
        <v>14</v>
      </c>
      <c r="AK310" s="15" t="s">
        <v>14</v>
      </c>
      <c r="AL310" s="15" t="s">
        <v>261</v>
      </c>
      <c r="AM310" s="15" t="s">
        <v>261</v>
      </c>
      <c r="AN310" s="15" t="s">
        <v>14</v>
      </c>
      <c r="AO310" s="72" t="s">
        <v>261</v>
      </c>
      <c r="AP310" s="15" t="s">
        <v>14</v>
      </c>
      <c r="AQ310" s="15" t="s">
        <v>1370</v>
      </c>
      <c r="AR310" s="15"/>
    </row>
    <row r="311" spans="1:44" ht="14.25" customHeight="1" x14ac:dyDescent="0.25">
      <c r="A311" s="6">
        <f t="shared" si="18"/>
        <v>240</v>
      </c>
      <c r="B311" s="21">
        <v>312</v>
      </c>
      <c r="C311" s="22" t="s">
        <v>64</v>
      </c>
      <c r="D311" s="23" t="s">
        <v>65</v>
      </c>
      <c r="E311" s="24" t="s">
        <v>1</v>
      </c>
      <c r="F311" s="24" t="s">
        <v>118</v>
      </c>
      <c r="G311" s="25" t="s">
        <v>80</v>
      </c>
      <c r="H311" s="54" t="s">
        <v>604</v>
      </c>
      <c r="I311" s="27" t="s">
        <v>1089</v>
      </c>
      <c r="J311" s="26">
        <v>12783</v>
      </c>
      <c r="K311" s="59"/>
      <c r="L311" s="28">
        <v>38874</v>
      </c>
      <c r="M311" s="28">
        <v>39057</v>
      </c>
      <c r="N311" s="55" t="s">
        <v>348</v>
      </c>
      <c r="O311" s="31" t="s">
        <v>349</v>
      </c>
      <c r="P311" s="62" t="s">
        <v>17</v>
      </c>
      <c r="Q311" s="31" t="s">
        <v>73</v>
      </c>
      <c r="R311" s="32" t="s">
        <v>1090</v>
      </c>
      <c r="S311" s="61" t="s">
        <v>121</v>
      </c>
      <c r="T311" s="34">
        <v>39057</v>
      </c>
      <c r="U311" s="15" t="b">
        <v>1</v>
      </c>
      <c r="V311" s="15" t="s">
        <v>1</v>
      </c>
      <c r="W311" s="15" t="b">
        <v>1</v>
      </c>
      <c r="X311" s="15" t="s">
        <v>118</v>
      </c>
      <c r="Y311" s="15" t="b">
        <v>1</v>
      </c>
      <c r="Z311" s="15" t="s">
        <v>1089</v>
      </c>
      <c r="AA311" s="36" t="s">
        <v>699</v>
      </c>
      <c r="AB311" s="15" t="s">
        <v>1</v>
      </c>
      <c r="AC311" s="15"/>
      <c r="AD311" s="15" t="str">
        <f>VLOOKUP(J311,[1]All!$I$78:$J$376,2,FALSE)</f>
        <v>Oke</v>
      </c>
      <c r="AE311" s="37">
        <f t="shared" si="16"/>
        <v>7890869.0764119597</v>
      </c>
      <c r="AF311" s="5">
        <f t="shared" si="17"/>
        <v>867995.59840531554</v>
      </c>
      <c r="AG311" s="15"/>
      <c r="AH311" s="15"/>
      <c r="AI311" s="38">
        <f t="shared" si="15"/>
        <v>8758864.6748172753</v>
      </c>
      <c r="AJ311" s="15" t="s">
        <v>1</v>
      </c>
      <c r="AK311" s="15" t="s">
        <v>1</v>
      </c>
      <c r="AL311" s="15" t="s">
        <v>118</v>
      </c>
      <c r="AM311" s="15" t="s">
        <v>118</v>
      </c>
      <c r="AN311" s="15" t="s">
        <v>1</v>
      </c>
      <c r="AO311" s="72" t="s">
        <v>118</v>
      </c>
      <c r="AP311" s="15" t="s">
        <v>1</v>
      </c>
      <c r="AQ311" s="15" t="s">
        <v>1380</v>
      </c>
      <c r="AR311" s="15"/>
    </row>
    <row r="312" spans="1:44" ht="14.25" customHeight="1" x14ac:dyDescent="0.25">
      <c r="A312" s="6">
        <f t="shared" si="18"/>
        <v>241</v>
      </c>
      <c r="B312" s="21">
        <v>313</v>
      </c>
      <c r="C312" s="22" t="s">
        <v>64</v>
      </c>
      <c r="D312" s="23" t="s">
        <v>65</v>
      </c>
      <c r="E312" s="24" t="s">
        <v>1</v>
      </c>
      <c r="F312" s="24" t="s">
        <v>118</v>
      </c>
      <c r="G312" s="25" t="s">
        <v>80</v>
      </c>
      <c r="H312" s="54" t="s">
        <v>113</v>
      </c>
      <c r="I312" s="27" t="s">
        <v>1091</v>
      </c>
      <c r="J312" s="26">
        <v>12784</v>
      </c>
      <c r="K312" s="59"/>
      <c r="L312" s="28">
        <v>38874</v>
      </c>
      <c r="M312" s="28">
        <v>39057</v>
      </c>
      <c r="N312" s="55" t="s">
        <v>348</v>
      </c>
      <c r="O312" s="31" t="s">
        <v>349</v>
      </c>
      <c r="P312" s="62" t="s">
        <v>17</v>
      </c>
      <c r="Q312" s="31" t="s">
        <v>73</v>
      </c>
      <c r="R312" s="32" t="s">
        <v>1092</v>
      </c>
      <c r="S312" s="61" t="s">
        <v>121</v>
      </c>
      <c r="T312" s="34">
        <v>39057</v>
      </c>
      <c r="U312" s="15" t="b">
        <v>1</v>
      </c>
      <c r="V312" s="15" t="s">
        <v>1</v>
      </c>
      <c r="W312" s="15" t="b">
        <v>1</v>
      </c>
      <c r="X312" s="15" t="s">
        <v>118</v>
      </c>
      <c r="Y312" s="15" t="b">
        <v>1</v>
      </c>
      <c r="Z312" s="15" t="s">
        <v>1091</v>
      </c>
      <c r="AA312" s="36" t="s">
        <v>122</v>
      </c>
      <c r="AB312" s="15" t="s">
        <v>1</v>
      </c>
      <c r="AC312" s="15"/>
      <c r="AD312" s="15" t="str">
        <f>VLOOKUP(J312,[1]All!$I$78:$J$376,2,FALSE)</f>
        <v>Oke</v>
      </c>
      <c r="AE312" s="37">
        <f t="shared" si="16"/>
        <v>7890869.0764119597</v>
      </c>
      <c r="AF312" s="5">
        <f t="shared" si="17"/>
        <v>867995.59840531554</v>
      </c>
      <c r="AG312" s="15"/>
      <c r="AH312" s="15"/>
      <c r="AI312" s="38">
        <f t="shared" si="15"/>
        <v>8758864.6748172753</v>
      </c>
      <c r="AJ312" s="15" t="s">
        <v>1</v>
      </c>
      <c r="AK312" s="15" t="s">
        <v>1</v>
      </c>
      <c r="AL312" s="15" t="s">
        <v>118</v>
      </c>
      <c r="AM312" s="15" t="s">
        <v>118</v>
      </c>
      <c r="AN312" s="15" t="s">
        <v>1</v>
      </c>
      <c r="AO312" s="72" t="s">
        <v>118</v>
      </c>
      <c r="AP312" s="15" t="s">
        <v>1</v>
      </c>
      <c r="AQ312" s="15" t="s">
        <v>1372</v>
      </c>
      <c r="AR312" s="15"/>
    </row>
    <row r="313" spans="1:44" ht="14.25" customHeight="1" x14ac:dyDescent="0.25">
      <c r="A313" s="6">
        <f t="shared" si="18"/>
        <v>242</v>
      </c>
      <c r="B313" s="21">
        <v>314</v>
      </c>
      <c r="C313" s="22" t="s">
        <v>64</v>
      </c>
      <c r="D313" s="23" t="s">
        <v>65</v>
      </c>
      <c r="E313" s="24" t="s">
        <v>253</v>
      </c>
      <c r="F313" s="24" t="s">
        <v>254</v>
      </c>
      <c r="G313" s="25" t="s">
        <v>80</v>
      </c>
      <c r="H313" s="24" t="s">
        <v>756</v>
      </c>
      <c r="I313" s="68" t="s">
        <v>1093</v>
      </c>
      <c r="J313" s="64">
        <v>12788</v>
      </c>
      <c r="K313" s="27"/>
      <c r="L313" s="28">
        <v>38869</v>
      </c>
      <c r="M313" s="28">
        <v>39052</v>
      </c>
      <c r="N313" s="29" t="s">
        <v>348</v>
      </c>
      <c r="O313" s="66" t="s">
        <v>349</v>
      </c>
      <c r="P313" s="35" t="s">
        <v>17</v>
      </c>
      <c r="Q313" s="66" t="s">
        <v>73</v>
      </c>
      <c r="R313" s="67" t="s">
        <v>1094</v>
      </c>
      <c r="S313" s="33" t="s">
        <v>258</v>
      </c>
      <c r="T313" s="34">
        <v>39052</v>
      </c>
      <c r="U313" s="15" t="b">
        <v>1</v>
      </c>
      <c r="V313" s="15" t="s">
        <v>253</v>
      </c>
      <c r="W313" s="15" t="b">
        <v>1</v>
      </c>
      <c r="X313" s="15" t="s">
        <v>254</v>
      </c>
      <c r="Y313" s="15" t="b">
        <v>1</v>
      </c>
      <c r="Z313" s="15" t="s">
        <v>1093</v>
      </c>
      <c r="AA313" s="36" t="s">
        <v>1095</v>
      </c>
      <c r="AB313" s="15" t="s">
        <v>253</v>
      </c>
      <c r="AC313" s="15"/>
      <c r="AD313" s="15" t="str">
        <f>VLOOKUP(J313,[1]All!$I$78:$J$376,2,FALSE)</f>
        <v>Oke</v>
      </c>
      <c r="AE313" s="37">
        <f t="shared" si="16"/>
        <v>7890869.0764119597</v>
      </c>
      <c r="AF313" s="5">
        <f t="shared" si="17"/>
        <v>867995.59840531554</v>
      </c>
      <c r="AG313" s="15"/>
      <c r="AH313" s="15"/>
      <c r="AI313" s="38">
        <f t="shared" si="15"/>
        <v>8758864.6748172753</v>
      </c>
      <c r="AJ313" s="15" t="s">
        <v>253</v>
      </c>
      <c r="AK313" s="15" t="s">
        <v>253</v>
      </c>
      <c r="AL313" s="15" t="s">
        <v>254</v>
      </c>
      <c r="AM313" s="15" t="s">
        <v>254</v>
      </c>
      <c r="AN313" s="15" t="s">
        <v>9</v>
      </c>
      <c r="AO313" s="72" t="s">
        <v>254</v>
      </c>
      <c r="AP313" s="15" t="s">
        <v>9</v>
      </c>
      <c r="AQ313" s="15" t="s">
        <v>1430</v>
      </c>
      <c r="AR313" s="15"/>
    </row>
    <row r="314" spans="1:44" ht="14.25" customHeight="1" x14ac:dyDescent="0.25">
      <c r="A314" s="6">
        <f t="shared" si="18"/>
        <v>243</v>
      </c>
      <c r="B314" s="21">
        <v>315</v>
      </c>
      <c r="C314" s="22" t="s">
        <v>64</v>
      </c>
      <c r="D314" s="23" t="s">
        <v>65</v>
      </c>
      <c r="E314" s="24" t="s">
        <v>14</v>
      </c>
      <c r="F314" s="24" t="s">
        <v>131</v>
      </c>
      <c r="G314" s="25" t="s">
        <v>80</v>
      </c>
      <c r="H314" s="24" t="s">
        <v>1096</v>
      </c>
      <c r="I314" s="27" t="s">
        <v>264</v>
      </c>
      <c r="J314" s="26">
        <v>12823</v>
      </c>
      <c r="K314" s="27"/>
      <c r="L314" s="28">
        <v>38888</v>
      </c>
      <c r="M314" s="28">
        <v>38888</v>
      </c>
      <c r="N314" s="29" t="s">
        <v>348</v>
      </c>
      <c r="O314" s="31" t="s">
        <v>349</v>
      </c>
      <c r="P314" s="35" t="s">
        <v>17</v>
      </c>
      <c r="Q314" s="31" t="s">
        <v>73</v>
      </c>
      <c r="R314" s="32" t="s">
        <v>1097</v>
      </c>
      <c r="S314" s="33" t="s">
        <v>136</v>
      </c>
      <c r="T314" s="34">
        <v>38888</v>
      </c>
      <c r="U314" s="15" t="b">
        <v>1</v>
      </c>
      <c r="V314" s="15" t="s">
        <v>14</v>
      </c>
      <c r="W314" s="15" t="b">
        <v>1</v>
      </c>
      <c r="X314" s="15" t="s">
        <v>131</v>
      </c>
      <c r="Y314" s="15" t="b">
        <v>1</v>
      </c>
      <c r="Z314" s="15" t="s">
        <v>264</v>
      </c>
      <c r="AA314" s="36" t="s">
        <v>24</v>
      </c>
      <c r="AB314" s="15" t="s">
        <v>14</v>
      </c>
      <c r="AC314" s="15"/>
      <c r="AD314" s="15" t="str">
        <f>VLOOKUP(J314,[1]All!$I$78:$J$376,2,FALSE)</f>
        <v>Oke</v>
      </c>
      <c r="AE314" s="37">
        <f t="shared" si="16"/>
        <v>7890869.0764119597</v>
      </c>
      <c r="AF314" s="5">
        <f t="shared" si="17"/>
        <v>867995.59840531554</v>
      </c>
      <c r="AG314" s="15"/>
      <c r="AH314" s="15"/>
      <c r="AI314" s="38">
        <f t="shared" si="15"/>
        <v>8758864.6748172753</v>
      </c>
      <c r="AJ314" s="15" t="s">
        <v>220</v>
      </c>
      <c r="AK314" s="15" t="s">
        <v>220</v>
      </c>
      <c r="AL314" s="15" t="s">
        <v>291</v>
      </c>
      <c r="AM314" s="15" t="s">
        <v>291</v>
      </c>
      <c r="AN314" s="15" t="s">
        <v>21</v>
      </c>
      <c r="AO314" s="72" t="s">
        <v>291</v>
      </c>
      <c r="AP314" s="15" t="s">
        <v>21</v>
      </c>
      <c r="AQ314" s="15" t="s">
        <v>1462</v>
      </c>
      <c r="AR314" s="15" t="s">
        <v>1492</v>
      </c>
    </row>
    <row r="315" spans="1:44" ht="14.25" customHeight="1" x14ac:dyDescent="0.25">
      <c r="A315" s="6">
        <f t="shared" si="18"/>
        <v>244</v>
      </c>
      <c r="B315" s="21">
        <v>316</v>
      </c>
      <c r="C315" s="22" t="s">
        <v>64</v>
      </c>
      <c r="D315" s="23" t="s">
        <v>65</v>
      </c>
      <c r="E315" s="24" t="s">
        <v>233</v>
      </c>
      <c r="F315" s="24" t="s">
        <v>839</v>
      </c>
      <c r="G315" s="25" t="s">
        <v>80</v>
      </c>
      <c r="H315" s="24" t="s">
        <v>202</v>
      </c>
      <c r="I315" s="27" t="s">
        <v>1098</v>
      </c>
      <c r="J315" s="26">
        <v>12825</v>
      </c>
      <c r="K315" s="27"/>
      <c r="L315" s="28">
        <v>38869</v>
      </c>
      <c r="M315" s="28">
        <v>38869</v>
      </c>
      <c r="N315" s="29" t="s">
        <v>348</v>
      </c>
      <c r="O315" s="31" t="s">
        <v>349</v>
      </c>
      <c r="P315" s="35" t="s">
        <v>17</v>
      </c>
      <c r="Q315" s="31" t="s">
        <v>134</v>
      </c>
      <c r="R315" s="32" t="s">
        <v>1099</v>
      </c>
      <c r="S315" s="33" t="s">
        <v>345</v>
      </c>
      <c r="T315" s="34">
        <v>38869</v>
      </c>
      <c r="U315" s="15" t="b">
        <v>1</v>
      </c>
      <c r="V315" s="15" t="s">
        <v>233</v>
      </c>
      <c r="W315" s="15" t="b">
        <v>1</v>
      </c>
      <c r="X315" s="15" t="s">
        <v>839</v>
      </c>
      <c r="Y315" s="15" t="b">
        <v>1</v>
      </c>
      <c r="Z315" s="15" t="s">
        <v>1098</v>
      </c>
      <c r="AA315" s="36" t="s">
        <v>843</v>
      </c>
      <c r="AB315" s="15" t="s">
        <v>233</v>
      </c>
      <c r="AC315" s="15"/>
      <c r="AD315" s="15" t="str">
        <f>VLOOKUP(J315,[1]All!$I$78:$J$376,2,FALSE)</f>
        <v>Oke</v>
      </c>
      <c r="AE315" s="37">
        <f t="shared" si="16"/>
        <v>7890869.0764119597</v>
      </c>
      <c r="AF315" s="5">
        <f t="shared" si="17"/>
        <v>867995.59840531554</v>
      </c>
      <c r="AG315" s="15"/>
      <c r="AH315" s="15"/>
      <c r="AI315" s="38">
        <f t="shared" si="15"/>
        <v>8758864.6748172753</v>
      </c>
      <c r="AJ315" s="15" t="s">
        <v>233</v>
      </c>
      <c r="AK315" s="15" t="s">
        <v>233</v>
      </c>
      <c r="AL315" s="15" t="s">
        <v>839</v>
      </c>
      <c r="AM315" s="15" t="s">
        <v>839</v>
      </c>
      <c r="AN315" s="15" t="s">
        <v>233</v>
      </c>
      <c r="AO315" s="72" t="s">
        <v>839</v>
      </c>
      <c r="AP315" s="15" t="s">
        <v>2</v>
      </c>
      <c r="AQ315" s="15" t="s">
        <v>1397</v>
      </c>
      <c r="AR315" s="15"/>
    </row>
    <row r="316" spans="1:44" ht="14.25" customHeight="1" x14ac:dyDescent="0.25">
      <c r="A316" s="6">
        <f t="shared" si="18"/>
        <v>245</v>
      </c>
      <c r="B316" s="21">
        <v>317</v>
      </c>
      <c r="C316" s="22" t="s">
        <v>64</v>
      </c>
      <c r="D316" s="23" t="s">
        <v>65</v>
      </c>
      <c r="E316" s="24" t="s">
        <v>14</v>
      </c>
      <c r="F316" s="24" t="s">
        <v>252</v>
      </c>
      <c r="G316" s="25" t="s">
        <v>80</v>
      </c>
      <c r="H316" s="24" t="s">
        <v>113</v>
      </c>
      <c r="I316" s="27" t="s">
        <v>1100</v>
      </c>
      <c r="J316" s="26">
        <v>12828</v>
      </c>
      <c r="K316" s="27"/>
      <c r="L316" s="28">
        <v>38869</v>
      </c>
      <c r="M316" s="28">
        <v>39052</v>
      </c>
      <c r="N316" s="29" t="s">
        <v>348</v>
      </c>
      <c r="O316" s="31" t="s">
        <v>349</v>
      </c>
      <c r="P316" s="35" t="s">
        <v>17</v>
      </c>
      <c r="Q316" s="31" t="s">
        <v>73</v>
      </c>
      <c r="R316" s="32" t="s">
        <v>1101</v>
      </c>
      <c r="S316" s="33" t="s">
        <v>136</v>
      </c>
      <c r="T316" s="34">
        <v>39052</v>
      </c>
      <c r="U316" s="15" t="b">
        <v>1</v>
      </c>
      <c r="V316" s="15" t="s">
        <v>14</v>
      </c>
      <c r="W316" s="15" t="b">
        <v>1</v>
      </c>
      <c r="X316" s="15" t="s">
        <v>252</v>
      </c>
      <c r="Y316" s="15" t="b">
        <v>1</v>
      </c>
      <c r="Z316" s="15" t="s">
        <v>1100</v>
      </c>
      <c r="AA316" s="36" t="s">
        <v>268</v>
      </c>
      <c r="AB316" s="15" t="s">
        <v>14</v>
      </c>
      <c r="AC316" s="15"/>
      <c r="AD316" s="15" t="str">
        <f>VLOOKUP(J316,[1]All!$I$78:$J$376,2,FALSE)</f>
        <v>Oke</v>
      </c>
      <c r="AE316" s="37">
        <f t="shared" si="16"/>
        <v>7890869.0764119597</v>
      </c>
      <c r="AF316" s="5">
        <f t="shared" si="17"/>
        <v>867995.59840531554</v>
      </c>
      <c r="AG316" s="15"/>
      <c r="AH316" s="15"/>
      <c r="AI316" s="38">
        <f t="shared" si="15"/>
        <v>8758864.6748172753</v>
      </c>
      <c r="AJ316" s="15" t="s">
        <v>14</v>
      </c>
      <c r="AK316" s="15" t="s">
        <v>14</v>
      </c>
      <c r="AL316" s="15" t="s">
        <v>252</v>
      </c>
      <c r="AM316" s="15" t="s">
        <v>252</v>
      </c>
      <c r="AN316" s="15" t="s">
        <v>14</v>
      </c>
      <c r="AO316" s="72" t="s">
        <v>252</v>
      </c>
      <c r="AP316" s="15" t="s">
        <v>14</v>
      </c>
      <c r="AQ316" s="15" t="s">
        <v>1463</v>
      </c>
      <c r="AR316" s="15"/>
    </row>
    <row r="317" spans="1:44" ht="14.25" customHeight="1" x14ac:dyDescent="0.25">
      <c r="A317" s="6">
        <f t="shared" si="18"/>
        <v>246</v>
      </c>
      <c r="B317" s="21">
        <v>318</v>
      </c>
      <c r="C317" s="22" t="s">
        <v>64</v>
      </c>
      <c r="D317" s="23" t="s">
        <v>65</v>
      </c>
      <c r="E317" s="24" t="s">
        <v>14</v>
      </c>
      <c r="F317" s="24" t="s">
        <v>252</v>
      </c>
      <c r="G317" s="25" t="s">
        <v>80</v>
      </c>
      <c r="H317" s="24" t="s">
        <v>1102</v>
      </c>
      <c r="I317" s="27" t="s">
        <v>1103</v>
      </c>
      <c r="J317" s="26">
        <v>12830</v>
      </c>
      <c r="K317" s="27"/>
      <c r="L317" s="28">
        <v>38869</v>
      </c>
      <c r="M317" s="28">
        <v>38869</v>
      </c>
      <c r="N317" s="29" t="s">
        <v>348</v>
      </c>
      <c r="O317" s="31" t="s">
        <v>349</v>
      </c>
      <c r="P317" s="35" t="s">
        <v>17</v>
      </c>
      <c r="Q317" s="31" t="s">
        <v>73</v>
      </c>
      <c r="R317" s="32" t="s">
        <v>1104</v>
      </c>
      <c r="S317" s="33" t="s">
        <v>136</v>
      </c>
      <c r="T317" s="34">
        <v>38869</v>
      </c>
      <c r="U317" s="15" t="b">
        <v>1</v>
      </c>
      <c r="V317" s="15" t="s">
        <v>14</v>
      </c>
      <c r="W317" s="15" t="b">
        <v>1</v>
      </c>
      <c r="X317" s="15" t="s">
        <v>252</v>
      </c>
      <c r="Y317" s="15" t="b">
        <v>1</v>
      </c>
      <c r="Z317" s="15" t="s">
        <v>1103</v>
      </c>
      <c r="AA317" s="36" t="s">
        <v>890</v>
      </c>
      <c r="AB317" s="15" t="s">
        <v>14</v>
      </c>
      <c r="AC317" s="15"/>
      <c r="AD317" s="15" t="str">
        <f>VLOOKUP(J317,[1]All!$I$78:$J$376,2,FALSE)</f>
        <v>Oke</v>
      </c>
      <c r="AE317" s="37">
        <f t="shared" si="16"/>
        <v>7890869.0764119597</v>
      </c>
      <c r="AF317" s="5">
        <f t="shared" si="17"/>
        <v>867995.59840531554</v>
      </c>
      <c r="AG317" s="15"/>
      <c r="AH317" s="15"/>
      <c r="AI317" s="38">
        <f t="shared" si="15"/>
        <v>8758864.6748172753</v>
      </c>
      <c r="AJ317" s="15" t="s">
        <v>14</v>
      </c>
      <c r="AK317" s="15" t="s">
        <v>14</v>
      </c>
      <c r="AL317" s="15" t="s">
        <v>252</v>
      </c>
      <c r="AM317" s="15" t="s">
        <v>252</v>
      </c>
      <c r="AN317" s="15" t="s">
        <v>14</v>
      </c>
      <c r="AO317" s="72" t="s">
        <v>252</v>
      </c>
      <c r="AP317" s="15" t="s">
        <v>14</v>
      </c>
      <c r="AQ317" s="15" t="s">
        <v>1370</v>
      </c>
      <c r="AR317" s="15"/>
    </row>
    <row r="318" spans="1:44" ht="14.25" customHeight="1" x14ac:dyDescent="0.25">
      <c r="A318" s="6">
        <f t="shared" si="18"/>
        <v>247</v>
      </c>
      <c r="B318" s="21">
        <v>319</v>
      </c>
      <c r="C318" s="22" t="s">
        <v>64</v>
      </c>
      <c r="D318" s="23" t="s">
        <v>65</v>
      </c>
      <c r="E318" s="24" t="s">
        <v>14</v>
      </c>
      <c r="F318" s="24" t="s">
        <v>261</v>
      </c>
      <c r="G318" s="25" t="s">
        <v>80</v>
      </c>
      <c r="H318" s="24" t="s">
        <v>1105</v>
      </c>
      <c r="I318" s="27" t="s">
        <v>1106</v>
      </c>
      <c r="J318" s="26">
        <v>12832</v>
      </c>
      <c r="K318" s="27"/>
      <c r="L318" s="28">
        <v>38869</v>
      </c>
      <c r="M318" s="28">
        <v>38869</v>
      </c>
      <c r="N318" s="29" t="s">
        <v>348</v>
      </c>
      <c r="O318" s="31" t="s">
        <v>349</v>
      </c>
      <c r="P318" s="35" t="s">
        <v>17</v>
      </c>
      <c r="Q318" s="31" t="s">
        <v>73</v>
      </c>
      <c r="R318" s="32" t="s">
        <v>1107</v>
      </c>
      <c r="S318" s="33" t="s">
        <v>264</v>
      </c>
      <c r="T318" s="34">
        <v>38869</v>
      </c>
      <c r="U318" s="15" t="b">
        <v>1</v>
      </c>
      <c r="V318" s="15" t="s">
        <v>14</v>
      </c>
      <c r="W318" s="15" t="b">
        <v>1</v>
      </c>
      <c r="X318" s="15" t="s">
        <v>261</v>
      </c>
      <c r="Y318" s="15" t="b">
        <v>1</v>
      </c>
      <c r="Z318" s="15" t="s">
        <v>1106</v>
      </c>
      <c r="AA318" s="36" t="s">
        <v>1108</v>
      </c>
      <c r="AB318" s="15" t="s">
        <v>14</v>
      </c>
      <c r="AC318" s="15"/>
      <c r="AD318" s="15" t="str">
        <f>VLOOKUP(J318,[1]All!$I$78:$J$376,2,FALSE)</f>
        <v>Oke</v>
      </c>
      <c r="AE318" s="37">
        <f t="shared" si="16"/>
        <v>7890869.0764119597</v>
      </c>
      <c r="AF318" s="5">
        <f t="shared" si="17"/>
        <v>867995.59840531554</v>
      </c>
      <c r="AG318" s="15"/>
      <c r="AH318" s="15"/>
      <c r="AI318" s="38">
        <f t="shared" si="15"/>
        <v>8758864.6748172753</v>
      </c>
      <c r="AJ318" s="15" t="s">
        <v>14</v>
      </c>
      <c r="AK318" s="15" t="s">
        <v>14</v>
      </c>
      <c r="AL318" s="15" t="s">
        <v>261</v>
      </c>
      <c r="AM318" s="15" t="s">
        <v>261</v>
      </c>
      <c r="AN318" s="15" t="s">
        <v>14</v>
      </c>
      <c r="AO318" s="72" t="s">
        <v>261</v>
      </c>
      <c r="AP318" s="15" t="s">
        <v>14</v>
      </c>
      <c r="AQ318" s="15" t="s">
        <v>1390</v>
      </c>
      <c r="AR318" s="15"/>
    </row>
    <row r="319" spans="1:44" ht="14.25" customHeight="1" x14ac:dyDescent="0.25">
      <c r="A319" s="6">
        <f t="shared" si="18"/>
        <v>248</v>
      </c>
      <c r="B319" s="21">
        <v>320</v>
      </c>
      <c r="C319" s="22" t="s">
        <v>64</v>
      </c>
      <c r="D319" s="23" t="s">
        <v>65</v>
      </c>
      <c r="E319" s="24" t="s">
        <v>66</v>
      </c>
      <c r="F319" s="24" t="s">
        <v>67</v>
      </c>
      <c r="G319" s="25" t="s">
        <v>68</v>
      </c>
      <c r="H319" s="24" t="s">
        <v>1109</v>
      </c>
      <c r="I319" s="27" t="s">
        <v>1110</v>
      </c>
      <c r="J319" s="26">
        <v>12834</v>
      </c>
      <c r="K319" s="27"/>
      <c r="L319" s="28">
        <v>38888</v>
      </c>
      <c r="M319" s="28">
        <v>38888</v>
      </c>
      <c r="N319" s="29" t="s">
        <v>348</v>
      </c>
      <c r="O319" s="31" t="s">
        <v>349</v>
      </c>
      <c r="P319" s="35" t="s">
        <v>17</v>
      </c>
      <c r="Q319" s="31" t="s">
        <v>134</v>
      </c>
      <c r="R319" s="32" t="s">
        <v>1111</v>
      </c>
      <c r="S319" s="33" t="s">
        <v>75</v>
      </c>
      <c r="T319" s="34">
        <v>38888</v>
      </c>
      <c r="U319" s="15" t="b">
        <v>1</v>
      </c>
      <c r="V319" s="15" t="s">
        <v>66</v>
      </c>
      <c r="W319" s="15" t="b">
        <v>1</v>
      </c>
      <c r="X319" s="15" t="s">
        <v>67</v>
      </c>
      <c r="Y319" s="15" t="b">
        <v>1</v>
      </c>
      <c r="Z319" s="15" t="s">
        <v>1110</v>
      </c>
      <c r="AA319" s="36" t="s">
        <v>76</v>
      </c>
      <c r="AB319" s="15" t="s">
        <v>66</v>
      </c>
      <c r="AC319" s="15"/>
      <c r="AD319" s="15" t="str">
        <f>VLOOKUP(J319,[1]All!$I$78:$J$376,2,FALSE)</f>
        <v>Oke</v>
      </c>
      <c r="AE319" s="37">
        <f t="shared" si="16"/>
        <v>7890869.0764119597</v>
      </c>
      <c r="AF319" s="5">
        <f t="shared" si="17"/>
        <v>867995.59840531554</v>
      </c>
      <c r="AG319" s="15"/>
      <c r="AH319" s="15"/>
      <c r="AI319" s="38">
        <f t="shared" si="15"/>
        <v>8758864.6748172753</v>
      </c>
      <c r="AJ319" s="15" t="s">
        <v>66</v>
      </c>
      <c r="AK319" s="15" t="s">
        <v>66</v>
      </c>
      <c r="AL319" s="15" t="s">
        <v>67</v>
      </c>
      <c r="AM319" s="15" t="s">
        <v>67</v>
      </c>
      <c r="AN319" s="15" t="s">
        <v>22</v>
      </c>
      <c r="AO319" s="72" t="s">
        <v>67</v>
      </c>
      <c r="AP319" s="15" t="s">
        <v>22</v>
      </c>
      <c r="AQ319" s="15" t="s">
        <v>1464</v>
      </c>
      <c r="AR319" s="15" t="s">
        <v>1493</v>
      </c>
    </row>
    <row r="320" spans="1:44" ht="14.25" customHeight="1" x14ac:dyDescent="0.25">
      <c r="A320" s="6">
        <f t="shared" si="18"/>
        <v>249</v>
      </c>
      <c r="B320" s="21">
        <v>321</v>
      </c>
      <c r="C320" s="22" t="s">
        <v>64</v>
      </c>
      <c r="D320" s="23" t="s">
        <v>65</v>
      </c>
      <c r="E320" s="24" t="s">
        <v>331</v>
      </c>
      <c r="F320" s="24" t="s">
        <v>461</v>
      </c>
      <c r="G320" s="25" t="s">
        <v>80</v>
      </c>
      <c r="H320" s="24" t="s">
        <v>1112</v>
      </c>
      <c r="I320" s="27" t="s">
        <v>1113</v>
      </c>
      <c r="J320" s="26">
        <v>12898</v>
      </c>
      <c r="K320" s="27"/>
      <c r="L320" s="28">
        <v>38901</v>
      </c>
      <c r="M320" s="28">
        <v>38901</v>
      </c>
      <c r="N320" s="29" t="s">
        <v>348</v>
      </c>
      <c r="O320" s="31" t="s">
        <v>349</v>
      </c>
      <c r="P320" s="35" t="s">
        <v>17</v>
      </c>
      <c r="Q320" s="31" t="s">
        <v>73</v>
      </c>
      <c r="R320" s="32" t="s">
        <v>1114</v>
      </c>
      <c r="S320" s="33" t="s">
        <v>464</v>
      </c>
      <c r="T320" s="34">
        <v>38901</v>
      </c>
      <c r="U320" s="15" t="b">
        <v>1</v>
      </c>
      <c r="V320" s="15" t="s">
        <v>331</v>
      </c>
      <c r="W320" s="15" t="b">
        <v>1</v>
      </c>
      <c r="X320" s="15" t="s">
        <v>461</v>
      </c>
      <c r="Y320" s="15" t="b">
        <v>1</v>
      </c>
      <c r="Z320" s="15" t="s">
        <v>1113</v>
      </c>
      <c r="AA320" s="36" t="s">
        <v>1115</v>
      </c>
      <c r="AB320" s="15" t="s">
        <v>331</v>
      </c>
      <c r="AC320" s="15"/>
      <c r="AD320" s="15" t="str">
        <f>VLOOKUP(J320,[1]All!$I$78:$J$376,2,FALSE)</f>
        <v>Oke</v>
      </c>
      <c r="AE320" s="37">
        <f t="shared" si="16"/>
        <v>7890869.0764119597</v>
      </c>
      <c r="AF320" s="5">
        <f t="shared" si="17"/>
        <v>867995.59840531554</v>
      </c>
      <c r="AG320" s="15"/>
      <c r="AH320" s="15"/>
      <c r="AI320" s="38">
        <f t="shared" si="15"/>
        <v>8758864.6748172753</v>
      </c>
      <c r="AJ320" s="15" t="s">
        <v>331</v>
      </c>
      <c r="AK320" s="15" t="s">
        <v>331</v>
      </c>
      <c r="AL320" s="15" t="s">
        <v>461</v>
      </c>
      <c r="AM320" s="15" t="s">
        <v>461</v>
      </c>
      <c r="AN320" s="15" t="s">
        <v>13</v>
      </c>
      <c r="AO320" s="72" t="s">
        <v>461</v>
      </c>
      <c r="AP320" s="15" t="s">
        <v>13</v>
      </c>
      <c r="AQ320" s="15" t="s">
        <v>1408</v>
      </c>
      <c r="AR320" s="15"/>
    </row>
    <row r="321" spans="1:44" ht="14.25" customHeight="1" x14ac:dyDescent="0.25">
      <c r="A321" s="6">
        <f t="shared" si="18"/>
        <v>250</v>
      </c>
      <c r="B321" s="21">
        <v>322</v>
      </c>
      <c r="C321" s="22" t="s">
        <v>64</v>
      </c>
      <c r="D321" s="23" t="s">
        <v>65</v>
      </c>
      <c r="E321" s="24" t="s">
        <v>78</v>
      </c>
      <c r="F321" s="24" t="s">
        <v>352</v>
      </c>
      <c r="G321" s="25" t="s">
        <v>80</v>
      </c>
      <c r="H321" s="24" t="s">
        <v>1001</v>
      </c>
      <c r="I321" s="27" t="s">
        <v>116</v>
      </c>
      <c r="J321" s="26">
        <v>12908</v>
      </c>
      <c r="K321" s="27"/>
      <c r="L321" s="28">
        <v>38915</v>
      </c>
      <c r="M321" s="28">
        <v>38915</v>
      </c>
      <c r="N321" s="29" t="s">
        <v>348</v>
      </c>
      <c r="O321" s="31" t="s">
        <v>349</v>
      </c>
      <c r="P321" s="35" t="s">
        <v>17</v>
      </c>
      <c r="Q321" s="31" t="s">
        <v>134</v>
      </c>
      <c r="R321" s="32" t="s">
        <v>1116</v>
      </c>
      <c r="S321" s="33" t="s">
        <v>116</v>
      </c>
      <c r="T321" s="34">
        <v>38915</v>
      </c>
      <c r="U321" s="15" t="b">
        <v>1</v>
      </c>
      <c r="V321" s="15" t="s">
        <v>78</v>
      </c>
      <c r="W321" s="15" t="b">
        <v>1</v>
      </c>
      <c r="X321" s="15" t="s">
        <v>352</v>
      </c>
      <c r="Y321" s="15" t="b">
        <v>1</v>
      </c>
      <c r="Z321" s="15" t="s">
        <v>116</v>
      </c>
      <c r="AA321" s="36" t="s">
        <v>1117</v>
      </c>
      <c r="AB321" s="15" t="s">
        <v>78</v>
      </c>
      <c r="AC321" s="15"/>
      <c r="AD321" s="15" t="str">
        <f>VLOOKUP(J321,[1]All!$I$78:$J$376,2,FALSE)</f>
        <v>Oke</v>
      </c>
      <c r="AE321" s="37">
        <f t="shared" si="16"/>
        <v>7890869.0764119597</v>
      </c>
      <c r="AF321" s="5">
        <f t="shared" si="17"/>
        <v>867995.59840531554</v>
      </c>
      <c r="AG321" s="15"/>
      <c r="AH321" s="15"/>
      <c r="AI321" s="38">
        <f t="shared" si="15"/>
        <v>8758864.6748172753</v>
      </c>
      <c r="AJ321" s="15" t="s">
        <v>78</v>
      </c>
      <c r="AK321" s="15" t="s">
        <v>78</v>
      </c>
      <c r="AL321" s="15" t="s">
        <v>352</v>
      </c>
      <c r="AM321" s="15" t="s">
        <v>352</v>
      </c>
      <c r="AN321" s="15" t="s">
        <v>5</v>
      </c>
      <c r="AO321" s="72" t="s">
        <v>352</v>
      </c>
      <c r="AP321" s="15" t="s">
        <v>6</v>
      </c>
      <c r="AQ321" s="15" t="s">
        <v>1465</v>
      </c>
      <c r="AR321" s="15"/>
    </row>
    <row r="322" spans="1:44" ht="14.25" customHeight="1" x14ac:dyDescent="0.25">
      <c r="A322" s="6">
        <f t="shared" si="18"/>
        <v>251</v>
      </c>
      <c r="B322" s="21">
        <v>323</v>
      </c>
      <c r="C322" s="22" t="s">
        <v>64</v>
      </c>
      <c r="D322" s="23" t="s">
        <v>65</v>
      </c>
      <c r="E322" s="24" t="s">
        <v>303</v>
      </c>
      <c r="F322" s="24" t="s">
        <v>67</v>
      </c>
      <c r="G322" s="25" t="s">
        <v>68</v>
      </c>
      <c r="H322" s="24" t="s">
        <v>1118</v>
      </c>
      <c r="I322" s="27" t="s">
        <v>1119</v>
      </c>
      <c r="J322" s="26">
        <v>12922</v>
      </c>
      <c r="K322" s="27"/>
      <c r="L322" s="28">
        <v>38908</v>
      </c>
      <c r="M322" s="28">
        <v>38908</v>
      </c>
      <c r="N322" s="29" t="s">
        <v>348</v>
      </c>
      <c r="O322" s="31" t="s">
        <v>349</v>
      </c>
      <c r="P322" s="35" t="s">
        <v>17</v>
      </c>
      <c r="Q322" s="31" t="s">
        <v>134</v>
      </c>
      <c r="R322" s="32" t="s">
        <v>1120</v>
      </c>
      <c r="S322" s="33" t="s">
        <v>75</v>
      </c>
      <c r="T322" s="34">
        <v>38908</v>
      </c>
      <c r="U322" s="15" t="b">
        <v>1</v>
      </c>
      <c r="V322" s="15" t="s">
        <v>303</v>
      </c>
      <c r="W322" s="15" t="b">
        <v>1</v>
      </c>
      <c r="X322" s="15" t="s">
        <v>67</v>
      </c>
      <c r="Y322" s="15" t="b">
        <v>1</v>
      </c>
      <c r="Z322" s="15" t="s">
        <v>1119</v>
      </c>
      <c r="AA322" s="36" t="s">
        <v>1121</v>
      </c>
      <c r="AB322" s="15" t="s">
        <v>303</v>
      </c>
      <c r="AC322" s="15"/>
      <c r="AD322" s="15" t="str">
        <f>VLOOKUP(J322,[1]All!$I$78:$J$376,2,FALSE)</f>
        <v>Oke</v>
      </c>
      <c r="AE322" s="37">
        <f t="shared" si="16"/>
        <v>7890869.0764119597</v>
      </c>
      <c r="AF322" s="5">
        <f t="shared" si="17"/>
        <v>867995.59840531554</v>
      </c>
      <c r="AG322" s="15"/>
      <c r="AH322" s="15"/>
      <c r="AI322" s="38">
        <f t="shared" si="15"/>
        <v>8758864.6748172753</v>
      </c>
      <c r="AJ322" s="15" t="s">
        <v>303</v>
      </c>
      <c r="AK322" s="15" t="s">
        <v>303</v>
      </c>
      <c r="AL322" s="15" t="s">
        <v>67</v>
      </c>
      <c r="AM322" s="15" t="s">
        <v>67</v>
      </c>
      <c r="AN322" s="15" t="s">
        <v>22</v>
      </c>
      <c r="AO322" s="72" t="s">
        <v>67</v>
      </c>
      <c r="AP322" s="15" t="s">
        <v>22</v>
      </c>
      <c r="AQ322" s="15" t="s">
        <v>1466</v>
      </c>
      <c r="AR322" s="15" t="s">
        <v>1493</v>
      </c>
    </row>
    <row r="323" spans="1:44" ht="14.25" customHeight="1" x14ac:dyDescent="0.25">
      <c r="A323" s="6">
        <f t="shared" si="18"/>
        <v>252</v>
      </c>
      <c r="B323" s="21">
        <v>324</v>
      </c>
      <c r="C323" s="22" t="s">
        <v>64</v>
      </c>
      <c r="D323" s="23" t="s">
        <v>65</v>
      </c>
      <c r="E323" s="24" t="s">
        <v>165</v>
      </c>
      <c r="F323" s="24" t="s">
        <v>67</v>
      </c>
      <c r="G323" s="25" t="s">
        <v>68</v>
      </c>
      <c r="H323" s="24" t="s">
        <v>1122</v>
      </c>
      <c r="I323" s="27" t="s">
        <v>1123</v>
      </c>
      <c r="J323" s="26">
        <v>12933</v>
      </c>
      <c r="K323" s="27"/>
      <c r="L323" s="28">
        <v>38915</v>
      </c>
      <c r="M323" s="28">
        <v>38915</v>
      </c>
      <c r="N323" s="29" t="s">
        <v>348</v>
      </c>
      <c r="O323" s="31" t="s">
        <v>349</v>
      </c>
      <c r="P323" s="35" t="s">
        <v>17</v>
      </c>
      <c r="Q323" s="31" t="s">
        <v>73</v>
      </c>
      <c r="R323" s="32" t="s">
        <v>1124</v>
      </c>
      <c r="S323" s="33" t="s">
        <v>75</v>
      </c>
      <c r="T323" s="34">
        <v>38915</v>
      </c>
      <c r="U323" s="15" t="b">
        <v>1</v>
      </c>
      <c r="V323" s="15" t="s">
        <v>165</v>
      </c>
      <c r="W323" s="15" t="b">
        <v>1</v>
      </c>
      <c r="X323" s="15" t="s">
        <v>67</v>
      </c>
      <c r="Y323" s="15" t="b">
        <v>1</v>
      </c>
      <c r="Z323" s="15" t="s">
        <v>1123</v>
      </c>
      <c r="AA323" s="36" t="s">
        <v>478</v>
      </c>
      <c r="AB323" s="15" t="s">
        <v>165</v>
      </c>
      <c r="AC323" s="15"/>
      <c r="AD323" s="15" t="str">
        <f>VLOOKUP(J323,[1]All!$I$78:$J$376,2,FALSE)</f>
        <v>Oke</v>
      </c>
      <c r="AE323" s="37">
        <f t="shared" si="16"/>
        <v>7890869.0764119597</v>
      </c>
      <c r="AF323" s="5">
        <f t="shared" si="17"/>
        <v>867995.59840531554</v>
      </c>
      <c r="AG323" s="15"/>
      <c r="AH323" s="15"/>
      <c r="AI323" s="38">
        <f t="shared" si="15"/>
        <v>8758864.6748172753</v>
      </c>
      <c r="AJ323" s="15" t="s">
        <v>165</v>
      </c>
      <c r="AK323" s="15" t="s">
        <v>165</v>
      </c>
      <c r="AL323" s="15" t="s">
        <v>67</v>
      </c>
      <c r="AM323" s="15" t="s">
        <v>67</v>
      </c>
      <c r="AN323" s="15" t="s">
        <v>22</v>
      </c>
      <c r="AO323" s="72" t="s">
        <v>67</v>
      </c>
      <c r="AP323" s="15" t="s">
        <v>22</v>
      </c>
      <c r="AQ323" s="15" t="s">
        <v>1467</v>
      </c>
      <c r="AR323" s="15" t="s">
        <v>1493</v>
      </c>
    </row>
    <row r="324" spans="1:44" ht="14.25" customHeight="1" x14ac:dyDescent="0.25">
      <c r="A324" s="6">
        <f t="shared" si="18"/>
        <v>253</v>
      </c>
      <c r="B324" s="21">
        <v>325</v>
      </c>
      <c r="C324" s="22" t="s">
        <v>64</v>
      </c>
      <c r="D324" s="23" t="s">
        <v>65</v>
      </c>
      <c r="E324" s="24" t="s">
        <v>428</v>
      </c>
      <c r="F324" s="24" t="s">
        <v>67</v>
      </c>
      <c r="G324" s="25" t="s">
        <v>68</v>
      </c>
      <c r="H324" s="24" t="s">
        <v>1125</v>
      </c>
      <c r="I324" s="27" t="s">
        <v>1126</v>
      </c>
      <c r="J324" s="26">
        <v>12983</v>
      </c>
      <c r="K324" s="27"/>
      <c r="L324" s="28">
        <v>38930</v>
      </c>
      <c r="M324" s="28">
        <v>38930</v>
      </c>
      <c r="N324" s="29" t="s">
        <v>348</v>
      </c>
      <c r="O324" s="31" t="s">
        <v>349</v>
      </c>
      <c r="P324" s="35" t="s">
        <v>17</v>
      </c>
      <c r="Q324" s="31" t="s">
        <v>73</v>
      </c>
      <c r="R324" s="32" t="s">
        <v>1127</v>
      </c>
      <c r="S324" s="33" t="s">
        <v>75</v>
      </c>
      <c r="T324" s="34">
        <v>38930</v>
      </c>
      <c r="U324" s="15" t="b">
        <v>1</v>
      </c>
      <c r="V324" s="15" t="s">
        <v>428</v>
      </c>
      <c r="W324" s="15" t="b">
        <v>1</v>
      </c>
      <c r="X324" s="15" t="s">
        <v>67</v>
      </c>
      <c r="Y324" s="15" t="b">
        <v>1</v>
      </c>
      <c r="Z324" s="15" t="s">
        <v>1126</v>
      </c>
      <c r="AA324" s="36" t="s">
        <v>650</v>
      </c>
      <c r="AB324" s="15" t="s">
        <v>428</v>
      </c>
      <c r="AC324" s="15"/>
      <c r="AD324" s="15" t="str">
        <f>VLOOKUP(J324,[1]All!$I$78:$J$376,2,FALSE)</f>
        <v>Oke</v>
      </c>
      <c r="AE324" s="37">
        <f t="shared" si="16"/>
        <v>7890869.0764119597</v>
      </c>
      <c r="AF324" s="5">
        <f t="shared" si="17"/>
        <v>867995.59840531554</v>
      </c>
      <c r="AG324" s="15"/>
      <c r="AH324" s="15"/>
      <c r="AI324" s="38">
        <f t="shared" si="15"/>
        <v>8758864.6748172753</v>
      </c>
      <c r="AJ324" s="15" t="s">
        <v>428</v>
      </c>
      <c r="AK324" s="15" t="s">
        <v>428</v>
      </c>
      <c r="AL324" s="15" t="s">
        <v>67</v>
      </c>
      <c r="AM324" s="15" t="s">
        <v>67</v>
      </c>
      <c r="AN324" s="15" t="s">
        <v>22</v>
      </c>
      <c r="AO324" s="72" t="s">
        <v>67</v>
      </c>
      <c r="AP324" s="15" t="s">
        <v>22</v>
      </c>
      <c r="AQ324" s="15" t="s">
        <v>1468</v>
      </c>
      <c r="AR324" s="15" t="s">
        <v>1493</v>
      </c>
    </row>
    <row r="325" spans="1:44" ht="14.25" customHeight="1" x14ac:dyDescent="0.25">
      <c r="A325" s="6">
        <f t="shared" si="18"/>
        <v>254</v>
      </c>
      <c r="B325" s="21">
        <v>326</v>
      </c>
      <c r="C325" s="22" t="s">
        <v>64</v>
      </c>
      <c r="D325" s="23" t="s">
        <v>65</v>
      </c>
      <c r="E325" s="24" t="s">
        <v>220</v>
      </c>
      <c r="F325" s="24" t="s">
        <v>577</v>
      </c>
      <c r="G325" s="25" t="s">
        <v>80</v>
      </c>
      <c r="H325" s="24" t="s">
        <v>588</v>
      </c>
      <c r="I325" s="27" t="s">
        <v>1128</v>
      </c>
      <c r="J325" s="26">
        <v>13014</v>
      </c>
      <c r="K325" s="27"/>
      <c r="L325" s="28">
        <v>38932</v>
      </c>
      <c r="M325" s="28">
        <v>39116</v>
      </c>
      <c r="N325" s="29" t="s">
        <v>348</v>
      </c>
      <c r="O325" s="31" t="s">
        <v>349</v>
      </c>
      <c r="P325" s="35" t="s">
        <v>17</v>
      </c>
      <c r="Q325" s="31" t="s">
        <v>73</v>
      </c>
      <c r="R325" s="32" t="s">
        <v>1129</v>
      </c>
      <c r="S325" s="33" t="s">
        <v>224</v>
      </c>
      <c r="T325" s="34">
        <v>39116</v>
      </c>
      <c r="U325" s="15" t="b">
        <v>1</v>
      </c>
      <c r="V325" s="15" t="s">
        <v>220</v>
      </c>
      <c r="W325" s="15" t="b">
        <v>1</v>
      </c>
      <c r="X325" s="15" t="s">
        <v>577</v>
      </c>
      <c r="Y325" s="15" t="b">
        <v>1</v>
      </c>
      <c r="Z325" s="15" t="s">
        <v>1128</v>
      </c>
      <c r="AA325" s="36" t="s">
        <v>580</v>
      </c>
      <c r="AB325" s="15" t="s">
        <v>220</v>
      </c>
      <c r="AC325" s="15"/>
      <c r="AD325" s="15" t="str">
        <f>VLOOKUP(J325,[1]All!$I$78:$J$376,2,FALSE)</f>
        <v>Oke</v>
      </c>
      <c r="AE325" s="37">
        <f t="shared" si="16"/>
        <v>7890869.0764119597</v>
      </c>
      <c r="AF325" s="5">
        <f t="shared" si="17"/>
        <v>867995.59840531554</v>
      </c>
      <c r="AG325" s="15"/>
      <c r="AH325" s="15"/>
      <c r="AI325" s="38">
        <f t="shared" si="15"/>
        <v>8758864.6748172753</v>
      </c>
      <c r="AJ325" s="15" t="s">
        <v>220</v>
      </c>
      <c r="AK325" s="15" t="s">
        <v>220</v>
      </c>
      <c r="AL325" s="15" t="s">
        <v>221</v>
      </c>
      <c r="AM325" s="15" t="s">
        <v>221</v>
      </c>
      <c r="AN325" s="15" t="s">
        <v>4</v>
      </c>
      <c r="AO325" s="72" t="s">
        <v>221</v>
      </c>
      <c r="AP325" s="15" t="s">
        <v>4</v>
      </c>
      <c r="AQ325" s="15" t="s">
        <v>1429</v>
      </c>
      <c r="AR325" s="15"/>
    </row>
    <row r="326" spans="1:44" ht="14.25" customHeight="1" x14ac:dyDescent="0.25">
      <c r="A326" s="6">
        <f t="shared" si="18"/>
        <v>255</v>
      </c>
      <c r="B326" s="21">
        <v>327</v>
      </c>
      <c r="C326" s="22" t="s">
        <v>64</v>
      </c>
      <c r="D326" s="23" t="s">
        <v>65</v>
      </c>
      <c r="E326" s="24" t="s">
        <v>1</v>
      </c>
      <c r="F326" s="24" t="s">
        <v>118</v>
      </c>
      <c r="G326" s="25" t="s">
        <v>80</v>
      </c>
      <c r="H326" s="54" t="s">
        <v>113</v>
      </c>
      <c r="I326" s="27" t="s">
        <v>1130</v>
      </c>
      <c r="J326" s="26">
        <v>13017</v>
      </c>
      <c r="K326" s="59"/>
      <c r="L326" s="28">
        <v>38965</v>
      </c>
      <c r="M326" s="28">
        <v>39146</v>
      </c>
      <c r="N326" s="55" t="s">
        <v>348</v>
      </c>
      <c r="O326" s="31" t="s">
        <v>349</v>
      </c>
      <c r="P326" s="62" t="s">
        <v>17</v>
      </c>
      <c r="Q326" s="31" t="s">
        <v>73</v>
      </c>
      <c r="R326" s="32" t="s">
        <v>1131</v>
      </c>
      <c r="S326" s="61" t="s">
        <v>121</v>
      </c>
      <c r="T326" s="34">
        <v>39146</v>
      </c>
      <c r="U326" s="15" t="b">
        <v>1</v>
      </c>
      <c r="V326" s="15" t="s">
        <v>1</v>
      </c>
      <c r="W326" s="15" t="b">
        <v>1</v>
      </c>
      <c r="X326" s="15" t="s">
        <v>118</v>
      </c>
      <c r="Y326" s="15" t="b">
        <v>1</v>
      </c>
      <c r="Z326" s="15" t="s">
        <v>1130</v>
      </c>
      <c r="AA326" s="36" t="s">
        <v>122</v>
      </c>
      <c r="AB326" s="15" t="s">
        <v>1</v>
      </c>
      <c r="AC326" s="15"/>
      <c r="AD326" s="15" t="str">
        <f>VLOOKUP(J326,[1]All!$I$78:$J$376,2,FALSE)</f>
        <v>Oke</v>
      </c>
      <c r="AE326" s="37">
        <f t="shared" si="16"/>
        <v>7890869.0764119597</v>
      </c>
      <c r="AF326" s="5">
        <f t="shared" si="17"/>
        <v>867995.59840531554</v>
      </c>
      <c r="AG326" s="15"/>
      <c r="AH326" s="15"/>
      <c r="AI326" s="38">
        <f t="shared" si="15"/>
        <v>8758864.6748172753</v>
      </c>
      <c r="AJ326" s="15" t="s">
        <v>1</v>
      </c>
      <c r="AK326" s="15" t="s">
        <v>1</v>
      </c>
      <c r="AL326" s="15" t="s">
        <v>118</v>
      </c>
      <c r="AM326" s="15" t="s">
        <v>118</v>
      </c>
      <c r="AN326" s="15" t="s">
        <v>1</v>
      </c>
      <c r="AO326" s="72" t="s">
        <v>118</v>
      </c>
      <c r="AP326" s="15" t="s">
        <v>1</v>
      </c>
      <c r="AQ326" s="15" t="s">
        <v>1391</v>
      </c>
      <c r="AR326" s="15"/>
    </row>
    <row r="327" spans="1:44" ht="14.25" customHeight="1" x14ac:dyDescent="0.25">
      <c r="A327" s="6">
        <f t="shared" si="18"/>
        <v>256</v>
      </c>
      <c r="B327" s="21">
        <v>328</v>
      </c>
      <c r="C327" s="22" t="s">
        <v>64</v>
      </c>
      <c r="D327" s="23" t="s">
        <v>65</v>
      </c>
      <c r="E327" s="24" t="s">
        <v>1132</v>
      </c>
      <c r="F327" s="24" t="s">
        <v>67</v>
      </c>
      <c r="G327" s="25" t="s">
        <v>68</v>
      </c>
      <c r="H327" s="24" t="s">
        <v>1133</v>
      </c>
      <c r="I327" s="68" t="s">
        <v>1134</v>
      </c>
      <c r="J327" s="64">
        <v>13020</v>
      </c>
      <c r="K327" s="27"/>
      <c r="L327" s="28">
        <v>38939</v>
      </c>
      <c r="M327" s="28">
        <v>38939</v>
      </c>
      <c r="N327" s="29" t="s">
        <v>348</v>
      </c>
      <c r="O327" s="66" t="s">
        <v>349</v>
      </c>
      <c r="P327" s="35" t="s">
        <v>17</v>
      </c>
      <c r="Q327" s="66" t="s">
        <v>134</v>
      </c>
      <c r="R327" s="67" t="s">
        <v>1135</v>
      </c>
      <c r="S327" s="33" t="s">
        <v>75</v>
      </c>
      <c r="T327" s="34">
        <v>38939</v>
      </c>
      <c r="U327" s="15" t="b">
        <v>1</v>
      </c>
      <c r="V327" s="15" t="s">
        <v>1132</v>
      </c>
      <c r="W327" s="15" t="b">
        <v>1</v>
      </c>
      <c r="X327" s="15" t="s">
        <v>67</v>
      </c>
      <c r="Y327" s="15" t="b">
        <v>1</v>
      </c>
      <c r="Z327" s="15" t="s">
        <v>1134</v>
      </c>
      <c r="AA327" s="36" t="s">
        <v>1136</v>
      </c>
      <c r="AB327" s="15" t="s">
        <v>1132</v>
      </c>
      <c r="AC327" s="15"/>
      <c r="AD327" s="15" t="str">
        <f>VLOOKUP(J327,[1]All!$I$78:$J$376,2,FALSE)</f>
        <v>Oke</v>
      </c>
      <c r="AE327" s="37">
        <f t="shared" si="16"/>
        <v>7890869.0764119597</v>
      </c>
      <c r="AF327" s="5">
        <f t="shared" si="17"/>
        <v>867995.59840531554</v>
      </c>
      <c r="AG327" s="15"/>
      <c r="AH327" s="15"/>
      <c r="AI327" s="38">
        <f t="shared" si="15"/>
        <v>8758864.6748172753</v>
      </c>
      <c r="AJ327" s="15" t="s">
        <v>1132</v>
      </c>
      <c r="AK327" s="15" t="s">
        <v>1132</v>
      </c>
      <c r="AL327" s="15" t="s">
        <v>67</v>
      </c>
      <c r="AM327" s="15" t="s">
        <v>67</v>
      </c>
      <c r="AN327" s="15" t="s">
        <v>22</v>
      </c>
      <c r="AO327" s="72" t="s">
        <v>67</v>
      </c>
      <c r="AP327" s="15" t="s">
        <v>22</v>
      </c>
      <c r="AQ327" s="15" t="s">
        <v>1469</v>
      </c>
      <c r="AR327" s="15" t="s">
        <v>1493</v>
      </c>
    </row>
    <row r="328" spans="1:44" ht="14.25" customHeight="1" x14ac:dyDescent="0.25">
      <c r="A328" s="6">
        <f t="shared" si="18"/>
        <v>257</v>
      </c>
      <c r="B328" s="21">
        <v>329</v>
      </c>
      <c r="C328" s="22" t="s">
        <v>64</v>
      </c>
      <c r="D328" s="23" t="s">
        <v>65</v>
      </c>
      <c r="E328" s="24" t="s">
        <v>1</v>
      </c>
      <c r="F328" s="24" t="s">
        <v>118</v>
      </c>
      <c r="G328" s="25" t="s">
        <v>80</v>
      </c>
      <c r="H328" s="54" t="s">
        <v>1137</v>
      </c>
      <c r="I328" s="27" t="s">
        <v>1138</v>
      </c>
      <c r="J328" s="26">
        <v>13025</v>
      </c>
      <c r="K328" s="59"/>
      <c r="L328" s="28">
        <v>38940</v>
      </c>
      <c r="M328" s="28">
        <v>39124</v>
      </c>
      <c r="N328" s="55" t="s">
        <v>348</v>
      </c>
      <c r="O328" s="31" t="s">
        <v>349</v>
      </c>
      <c r="P328" s="62" t="s">
        <v>17</v>
      </c>
      <c r="Q328" s="31" t="s">
        <v>73</v>
      </c>
      <c r="R328" s="32" t="s">
        <v>1139</v>
      </c>
      <c r="S328" s="61" t="s">
        <v>121</v>
      </c>
      <c r="T328" s="34">
        <v>39124</v>
      </c>
      <c r="U328" s="15" t="b">
        <v>1</v>
      </c>
      <c r="V328" s="15" t="s">
        <v>1</v>
      </c>
      <c r="W328" s="15" t="b">
        <v>1</v>
      </c>
      <c r="X328" s="15" t="s">
        <v>118</v>
      </c>
      <c r="Y328" s="15" t="b">
        <v>1</v>
      </c>
      <c r="Z328" s="15" t="s">
        <v>1138</v>
      </c>
      <c r="AA328" s="36" t="s">
        <v>1140</v>
      </c>
      <c r="AB328" s="15" t="s">
        <v>1</v>
      </c>
      <c r="AC328" s="15"/>
      <c r="AD328" s="15" t="str">
        <f>VLOOKUP(J328,[1]All!$I$78:$J$376,2,FALSE)</f>
        <v>Oke</v>
      </c>
      <c r="AE328" s="37">
        <f t="shared" si="16"/>
        <v>7890869.0764119597</v>
      </c>
      <c r="AF328" s="5">
        <f t="shared" si="17"/>
        <v>867995.59840531554</v>
      </c>
      <c r="AG328" s="15"/>
      <c r="AH328" s="15"/>
      <c r="AI328" s="38">
        <f t="shared" ref="AI328:AI369" si="19">AF328+AE328</f>
        <v>8758864.6748172753</v>
      </c>
      <c r="AJ328" s="15" t="s">
        <v>1</v>
      </c>
      <c r="AK328" s="15" t="s">
        <v>1</v>
      </c>
      <c r="AL328" s="15" t="s">
        <v>118</v>
      </c>
      <c r="AM328" s="15" t="s">
        <v>118</v>
      </c>
      <c r="AN328" s="15" t="s">
        <v>1</v>
      </c>
      <c r="AO328" s="72" t="s">
        <v>118</v>
      </c>
      <c r="AP328" s="15" t="s">
        <v>1</v>
      </c>
      <c r="AQ328" s="15" t="s">
        <v>1470</v>
      </c>
      <c r="AR328" s="15"/>
    </row>
    <row r="329" spans="1:44" ht="14.25" customHeight="1" x14ac:dyDescent="0.25">
      <c r="A329" s="6">
        <f t="shared" si="18"/>
        <v>258</v>
      </c>
      <c r="B329" s="21">
        <v>330</v>
      </c>
      <c r="C329" s="22" t="s">
        <v>64</v>
      </c>
      <c r="D329" s="23" t="s">
        <v>65</v>
      </c>
      <c r="E329" s="24" t="s">
        <v>14</v>
      </c>
      <c r="F329" s="24" t="s">
        <v>269</v>
      </c>
      <c r="G329" s="25" t="s">
        <v>80</v>
      </c>
      <c r="H329" s="24" t="s">
        <v>1047</v>
      </c>
      <c r="I329" s="68" t="s">
        <v>1141</v>
      </c>
      <c r="J329" s="64">
        <v>13035</v>
      </c>
      <c r="K329" s="27"/>
      <c r="L329" s="28">
        <v>38930</v>
      </c>
      <c r="M329" s="28">
        <v>39114</v>
      </c>
      <c r="N329" s="29" t="s">
        <v>348</v>
      </c>
      <c r="O329" s="66" t="s">
        <v>349</v>
      </c>
      <c r="P329" s="35" t="s">
        <v>17</v>
      </c>
      <c r="Q329" s="66" t="s">
        <v>73</v>
      </c>
      <c r="R329" s="67" t="s">
        <v>1142</v>
      </c>
      <c r="S329" s="33" t="s">
        <v>264</v>
      </c>
      <c r="T329" s="34">
        <v>39114</v>
      </c>
      <c r="U329" s="15" t="b">
        <v>1</v>
      </c>
      <c r="V329" s="15" t="s">
        <v>14</v>
      </c>
      <c r="W329" s="15" t="b">
        <v>1</v>
      </c>
      <c r="X329" s="15" t="s">
        <v>269</v>
      </c>
      <c r="Y329" s="15" t="b">
        <v>1</v>
      </c>
      <c r="Z329" s="15" t="s">
        <v>1141</v>
      </c>
      <c r="AA329" s="36" t="s">
        <v>1050</v>
      </c>
      <c r="AB329" s="15" t="s">
        <v>14</v>
      </c>
      <c r="AC329" s="15"/>
      <c r="AD329" s="15" t="str">
        <f>VLOOKUP(J329,[1]All!$I$78:$J$376,2,FALSE)</f>
        <v>Oke</v>
      </c>
      <c r="AE329" s="37">
        <f t="shared" si="16"/>
        <v>7890869.0764119597</v>
      </c>
      <c r="AF329" s="5">
        <f t="shared" si="17"/>
        <v>867995.59840531554</v>
      </c>
      <c r="AG329" s="15"/>
      <c r="AH329" s="15"/>
      <c r="AI329" s="38">
        <f t="shared" si="19"/>
        <v>8758864.6748172753</v>
      </c>
      <c r="AJ329" s="15" t="s">
        <v>14</v>
      </c>
      <c r="AK329" s="15" t="s">
        <v>14</v>
      </c>
      <c r="AL329" s="15" t="s">
        <v>269</v>
      </c>
      <c r="AM329" s="15" t="s">
        <v>269</v>
      </c>
      <c r="AN329" s="15" t="s">
        <v>14</v>
      </c>
      <c r="AO329" s="72" t="s">
        <v>269</v>
      </c>
      <c r="AP329" s="15" t="s">
        <v>14</v>
      </c>
      <c r="AQ329" s="15" t="s">
        <v>1370</v>
      </c>
      <c r="AR329" s="15"/>
    </row>
    <row r="330" spans="1:44" ht="14.25" customHeight="1" x14ac:dyDescent="0.25">
      <c r="A330" s="6" t="e">
        <f>#REF!+1</f>
        <v>#REF!</v>
      </c>
      <c r="B330" s="21">
        <v>332</v>
      </c>
      <c r="C330" s="22" t="s">
        <v>64</v>
      </c>
      <c r="D330" s="23" t="s">
        <v>65</v>
      </c>
      <c r="E330" s="24" t="s">
        <v>14</v>
      </c>
      <c r="F330" s="24" t="s">
        <v>269</v>
      </c>
      <c r="G330" s="25" t="s">
        <v>80</v>
      </c>
      <c r="H330" s="24" t="s">
        <v>1047</v>
      </c>
      <c r="I330" s="27" t="s">
        <v>1143</v>
      </c>
      <c r="J330" s="26">
        <v>13041</v>
      </c>
      <c r="K330" s="27"/>
      <c r="L330" s="28">
        <v>38930</v>
      </c>
      <c r="M330" s="28">
        <v>39052</v>
      </c>
      <c r="N330" s="29" t="s">
        <v>348</v>
      </c>
      <c r="O330" s="31" t="s">
        <v>349</v>
      </c>
      <c r="P330" s="35" t="s">
        <v>17</v>
      </c>
      <c r="Q330" s="31" t="s">
        <v>73</v>
      </c>
      <c r="R330" s="32" t="s">
        <v>1144</v>
      </c>
      <c r="S330" s="33" t="s">
        <v>264</v>
      </c>
      <c r="T330" s="34">
        <v>39052</v>
      </c>
      <c r="U330" s="15" t="b">
        <v>1</v>
      </c>
      <c r="V330" s="15" t="s">
        <v>14</v>
      </c>
      <c r="W330" s="15" t="b">
        <v>1</v>
      </c>
      <c r="X330" s="15" t="s">
        <v>269</v>
      </c>
      <c r="Y330" s="15" t="b">
        <v>1</v>
      </c>
      <c r="Z330" s="15" t="s">
        <v>1143</v>
      </c>
      <c r="AA330" s="36" t="s">
        <v>1050</v>
      </c>
      <c r="AB330" s="15" t="s">
        <v>14</v>
      </c>
      <c r="AC330" s="15"/>
      <c r="AD330" s="15" t="s">
        <v>1145</v>
      </c>
      <c r="AE330" s="37">
        <f t="shared" si="16"/>
        <v>7890869.0764119597</v>
      </c>
      <c r="AF330" s="5">
        <f t="shared" si="17"/>
        <v>867995.59840531554</v>
      </c>
      <c r="AG330" s="15"/>
      <c r="AH330" s="15"/>
      <c r="AI330" s="38">
        <f t="shared" si="19"/>
        <v>8758864.6748172753</v>
      </c>
      <c r="AJ330" s="15" t="s">
        <v>14</v>
      </c>
      <c r="AK330" s="15" t="s">
        <v>14</v>
      </c>
      <c r="AL330" s="15" t="s">
        <v>269</v>
      </c>
      <c r="AM330" s="15" t="s">
        <v>269</v>
      </c>
      <c r="AN330" s="15" t="s">
        <v>14</v>
      </c>
      <c r="AO330" s="72" t="s">
        <v>269</v>
      </c>
      <c r="AP330" s="15" t="s">
        <v>14</v>
      </c>
      <c r="AQ330" s="15" t="s">
        <v>1370</v>
      </c>
      <c r="AR330" s="15"/>
    </row>
    <row r="331" spans="1:44" ht="14.25" customHeight="1" x14ac:dyDescent="0.25">
      <c r="A331" s="6" t="e">
        <f t="shared" si="18"/>
        <v>#REF!</v>
      </c>
      <c r="B331" s="21">
        <v>333</v>
      </c>
      <c r="C331" s="22" t="s">
        <v>64</v>
      </c>
      <c r="D331" s="23" t="s">
        <v>65</v>
      </c>
      <c r="E331" s="24" t="s">
        <v>14</v>
      </c>
      <c r="F331" s="24" t="s">
        <v>252</v>
      </c>
      <c r="G331" s="25" t="s">
        <v>80</v>
      </c>
      <c r="H331" s="24" t="s">
        <v>113</v>
      </c>
      <c r="I331" s="27" t="s">
        <v>1146</v>
      </c>
      <c r="J331" s="26">
        <v>13042</v>
      </c>
      <c r="K331" s="27"/>
      <c r="L331" s="28">
        <v>38930</v>
      </c>
      <c r="M331" s="28">
        <v>39114</v>
      </c>
      <c r="N331" s="29" t="s">
        <v>348</v>
      </c>
      <c r="O331" s="31" t="s">
        <v>349</v>
      </c>
      <c r="P331" s="35" t="s">
        <v>17</v>
      </c>
      <c r="Q331" s="31" t="s">
        <v>73</v>
      </c>
      <c r="R331" s="32" t="s">
        <v>1147</v>
      </c>
      <c r="S331" s="33" t="s">
        <v>136</v>
      </c>
      <c r="T331" s="34">
        <v>39114</v>
      </c>
      <c r="U331" s="15" t="b">
        <v>1</v>
      </c>
      <c r="V331" s="15" t="s">
        <v>14</v>
      </c>
      <c r="W331" s="15" t="b">
        <v>1</v>
      </c>
      <c r="X331" s="15" t="s">
        <v>252</v>
      </c>
      <c r="Y331" s="15" t="b">
        <v>1</v>
      </c>
      <c r="Z331" s="15" t="s">
        <v>1146</v>
      </c>
      <c r="AA331" s="36" t="s">
        <v>268</v>
      </c>
      <c r="AB331" s="15" t="s">
        <v>14</v>
      </c>
      <c r="AC331" s="15"/>
      <c r="AD331" s="15" t="str">
        <f>VLOOKUP(J331,[1]All!$I$78:$J$376,2,FALSE)</f>
        <v>Oke</v>
      </c>
      <c r="AE331" s="37">
        <f t="shared" si="16"/>
        <v>7890869.0764119597</v>
      </c>
      <c r="AF331" s="5">
        <f t="shared" si="17"/>
        <v>867995.59840531554</v>
      </c>
      <c r="AG331" s="15"/>
      <c r="AH331" s="15"/>
      <c r="AI331" s="38">
        <f t="shared" si="19"/>
        <v>8758864.6748172753</v>
      </c>
      <c r="AJ331" s="15" t="s">
        <v>14</v>
      </c>
      <c r="AK331" s="15" t="s">
        <v>14</v>
      </c>
      <c r="AL331" s="15" t="s">
        <v>252</v>
      </c>
      <c r="AM331" s="15" t="s">
        <v>252</v>
      </c>
      <c r="AN331" s="15" t="s">
        <v>14</v>
      </c>
      <c r="AO331" s="72" t="s">
        <v>252</v>
      </c>
      <c r="AP331" s="15" t="s">
        <v>14</v>
      </c>
      <c r="AQ331" s="15" t="s">
        <v>1391</v>
      </c>
      <c r="AR331" s="15"/>
    </row>
    <row r="332" spans="1:44" ht="14.25" customHeight="1" x14ac:dyDescent="0.25">
      <c r="A332" s="6" t="e">
        <f t="shared" si="18"/>
        <v>#REF!</v>
      </c>
      <c r="B332" s="21">
        <v>334</v>
      </c>
      <c r="C332" s="22" t="s">
        <v>64</v>
      </c>
      <c r="D332" s="23" t="s">
        <v>65</v>
      </c>
      <c r="E332" s="24" t="s">
        <v>14</v>
      </c>
      <c r="F332" s="24" t="s">
        <v>131</v>
      </c>
      <c r="G332" s="25" t="s">
        <v>80</v>
      </c>
      <c r="H332" s="24" t="s">
        <v>139</v>
      </c>
      <c r="I332" s="27" t="s">
        <v>1148</v>
      </c>
      <c r="J332" s="26">
        <v>13043</v>
      </c>
      <c r="K332" s="27"/>
      <c r="L332" s="28">
        <v>38930</v>
      </c>
      <c r="M332" s="28">
        <v>38930</v>
      </c>
      <c r="N332" s="29" t="s">
        <v>348</v>
      </c>
      <c r="O332" s="31" t="s">
        <v>349</v>
      </c>
      <c r="P332" s="35" t="s">
        <v>17</v>
      </c>
      <c r="Q332" s="31" t="s">
        <v>73</v>
      </c>
      <c r="R332" s="32" t="s">
        <v>1149</v>
      </c>
      <c r="S332" s="33" t="s">
        <v>136</v>
      </c>
      <c r="T332" s="34">
        <v>38930</v>
      </c>
      <c r="U332" s="15" t="b">
        <v>1</v>
      </c>
      <c r="V332" s="15" t="s">
        <v>14</v>
      </c>
      <c r="W332" s="15" t="b">
        <v>1</v>
      </c>
      <c r="X332" s="15" t="s">
        <v>131</v>
      </c>
      <c r="Y332" s="15" t="b">
        <v>1</v>
      </c>
      <c r="Z332" s="15" t="s">
        <v>1148</v>
      </c>
      <c r="AA332" s="36" t="s">
        <v>1150</v>
      </c>
      <c r="AB332" s="15" t="s">
        <v>14</v>
      </c>
      <c r="AC332" s="15"/>
      <c r="AD332" s="15" t="s">
        <v>1145</v>
      </c>
      <c r="AE332" s="37">
        <f t="shared" si="16"/>
        <v>7890869.0764119597</v>
      </c>
      <c r="AF332" s="5">
        <f t="shared" si="17"/>
        <v>867995.59840531554</v>
      </c>
      <c r="AG332" s="15"/>
      <c r="AH332" s="15"/>
      <c r="AI332" s="38">
        <f t="shared" si="19"/>
        <v>8758864.6748172753</v>
      </c>
      <c r="AJ332" s="15" t="s">
        <v>14</v>
      </c>
      <c r="AK332" s="15" t="s">
        <v>14</v>
      </c>
      <c r="AL332" s="15" t="s">
        <v>131</v>
      </c>
      <c r="AM332" s="15" t="s">
        <v>138</v>
      </c>
      <c r="AN332" s="15" t="s">
        <v>14</v>
      </c>
      <c r="AO332" s="72" t="s">
        <v>131</v>
      </c>
      <c r="AP332" s="15" t="s">
        <v>14</v>
      </c>
      <c r="AQ332" s="15" t="s">
        <v>1471</v>
      </c>
      <c r="AR332" s="15"/>
    </row>
    <row r="333" spans="1:44" ht="14.25" customHeight="1" x14ac:dyDescent="0.25">
      <c r="A333" s="6" t="e">
        <f t="shared" si="18"/>
        <v>#REF!</v>
      </c>
      <c r="B333" s="21">
        <v>335</v>
      </c>
      <c r="C333" s="22" t="s">
        <v>64</v>
      </c>
      <c r="D333" s="23" t="s">
        <v>65</v>
      </c>
      <c r="E333" s="24" t="s">
        <v>1</v>
      </c>
      <c r="F333" s="24" t="s">
        <v>118</v>
      </c>
      <c r="G333" s="25" t="s">
        <v>80</v>
      </c>
      <c r="H333" s="54" t="s">
        <v>113</v>
      </c>
      <c r="I333" s="27" t="s">
        <v>1151</v>
      </c>
      <c r="J333" s="26">
        <v>13093</v>
      </c>
      <c r="K333" s="59"/>
      <c r="L333" s="28">
        <v>38961</v>
      </c>
      <c r="M333" s="28">
        <v>39142</v>
      </c>
      <c r="N333" s="55" t="s">
        <v>348</v>
      </c>
      <c r="O333" s="31" t="s">
        <v>349</v>
      </c>
      <c r="P333" s="62" t="s">
        <v>17</v>
      </c>
      <c r="Q333" s="31" t="s">
        <v>73</v>
      </c>
      <c r="R333" s="32" t="s">
        <v>1152</v>
      </c>
      <c r="S333" s="61" t="s">
        <v>121</v>
      </c>
      <c r="T333" s="34">
        <v>39142</v>
      </c>
      <c r="U333" s="15" t="b">
        <v>1</v>
      </c>
      <c r="V333" s="15" t="s">
        <v>1</v>
      </c>
      <c r="W333" s="15" t="b">
        <v>1</v>
      </c>
      <c r="X333" s="15" t="s">
        <v>118</v>
      </c>
      <c r="Y333" s="15" t="b">
        <v>1</v>
      </c>
      <c r="Z333" s="15" t="s">
        <v>1151</v>
      </c>
      <c r="AA333" s="36" t="s">
        <v>122</v>
      </c>
      <c r="AB333" s="15" t="s">
        <v>1</v>
      </c>
      <c r="AC333" s="15"/>
      <c r="AD333" s="15" t="str">
        <f>VLOOKUP(J333,[1]All!$I$78:$J$376,2,FALSE)</f>
        <v>Oke</v>
      </c>
      <c r="AE333" s="37">
        <f t="shared" si="16"/>
        <v>7890869.0764119597</v>
      </c>
      <c r="AF333" s="5">
        <f t="shared" si="17"/>
        <v>867995.59840531554</v>
      </c>
      <c r="AG333" s="15"/>
      <c r="AH333" s="15"/>
      <c r="AI333" s="38">
        <f t="shared" si="19"/>
        <v>8758864.6748172753</v>
      </c>
      <c r="AJ333" s="15" t="s">
        <v>1</v>
      </c>
      <c r="AK333" s="15" t="s">
        <v>1</v>
      </c>
      <c r="AL333" s="15" t="s">
        <v>118</v>
      </c>
      <c r="AM333" s="15" t="s">
        <v>118</v>
      </c>
      <c r="AN333" s="15" t="s">
        <v>1</v>
      </c>
      <c r="AO333" s="72" t="s">
        <v>118</v>
      </c>
      <c r="AP333" s="15" t="s">
        <v>1</v>
      </c>
      <c r="AQ333" s="15" t="s">
        <v>1372</v>
      </c>
      <c r="AR333" s="15"/>
    </row>
    <row r="334" spans="1:44" ht="14.25" customHeight="1" x14ac:dyDescent="0.25">
      <c r="A334" s="6" t="e">
        <f t="shared" si="18"/>
        <v>#REF!</v>
      </c>
      <c r="B334" s="21">
        <v>336</v>
      </c>
      <c r="C334" s="22" t="s">
        <v>64</v>
      </c>
      <c r="D334" s="23" t="s">
        <v>65</v>
      </c>
      <c r="E334" s="24" t="s">
        <v>1</v>
      </c>
      <c r="F334" s="24" t="s">
        <v>118</v>
      </c>
      <c r="G334" s="25" t="s">
        <v>80</v>
      </c>
      <c r="H334" s="54" t="s">
        <v>113</v>
      </c>
      <c r="I334" s="27" t="s">
        <v>1153</v>
      </c>
      <c r="J334" s="26">
        <v>13094</v>
      </c>
      <c r="K334" s="59"/>
      <c r="L334" s="28">
        <v>38961</v>
      </c>
      <c r="M334" s="28">
        <v>39142</v>
      </c>
      <c r="N334" s="55" t="s">
        <v>348</v>
      </c>
      <c r="O334" s="31" t="s">
        <v>349</v>
      </c>
      <c r="P334" s="62" t="s">
        <v>17</v>
      </c>
      <c r="Q334" s="31" t="s">
        <v>73</v>
      </c>
      <c r="R334" s="32" t="s">
        <v>1154</v>
      </c>
      <c r="S334" s="61" t="s">
        <v>121</v>
      </c>
      <c r="T334" s="34">
        <v>39142</v>
      </c>
      <c r="U334" s="15" t="b">
        <v>1</v>
      </c>
      <c r="V334" s="15" t="s">
        <v>1</v>
      </c>
      <c r="W334" s="15" t="b">
        <v>1</v>
      </c>
      <c r="X334" s="15" t="s">
        <v>118</v>
      </c>
      <c r="Y334" s="15" t="b">
        <v>1</v>
      </c>
      <c r="Z334" s="15" t="s">
        <v>1153</v>
      </c>
      <c r="AA334" s="36" t="s">
        <v>122</v>
      </c>
      <c r="AB334" s="15" t="s">
        <v>1</v>
      </c>
      <c r="AC334" s="15"/>
      <c r="AD334" s="15" t="s">
        <v>1145</v>
      </c>
      <c r="AE334" s="37">
        <f t="shared" si="16"/>
        <v>7890869.0764119597</v>
      </c>
      <c r="AF334" s="5">
        <f t="shared" si="17"/>
        <v>867995.59840531554</v>
      </c>
      <c r="AG334" s="15"/>
      <c r="AH334" s="15"/>
      <c r="AI334" s="38">
        <f t="shared" si="19"/>
        <v>8758864.6748172753</v>
      </c>
      <c r="AJ334" s="15" t="s">
        <v>1</v>
      </c>
      <c r="AK334" s="15" t="s">
        <v>1</v>
      </c>
      <c r="AL334" s="15" t="s">
        <v>118</v>
      </c>
      <c r="AM334" s="15" t="s">
        <v>118</v>
      </c>
      <c r="AN334" s="15" t="s">
        <v>1</v>
      </c>
      <c r="AO334" s="72" t="s">
        <v>118</v>
      </c>
      <c r="AP334" s="15" t="s">
        <v>1</v>
      </c>
      <c r="AQ334" s="15" t="s">
        <v>1391</v>
      </c>
      <c r="AR334" s="15"/>
    </row>
    <row r="335" spans="1:44" ht="14.25" customHeight="1" x14ac:dyDescent="0.25">
      <c r="A335" s="6" t="e">
        <f t="shared" si="18"/>
        <v>#REF!</v>
      </c>
      <c r="B335" s="21">
        <v>337</v>
      </c>
      <c r="C335" s="22" t="s">
        <v>64</v>
      </c>
      <c r="D335" s="23" t="s">
        <v>65</v>
      </c>
      <c r="E335" s="24" t="s">
        <v>78</v>
      </c>
      <c r="F335" s="24" t="s">
        <v>94</v>
      </c>
      <c r="G335" s="25" t="s">
        <v>80</v>
      </c>
      <c r="H335" s="24" t="s">
        <v>914</v>
      </c>
      <c r="I335" s="68" t="s">
        <v>1155</v>
      </c>
      <c r="J335" s="64">
        <v>13095</v>
      </c>
      <c r="K335" s="27"/>
      <c r="L335" s="28">
        <v>38961</v>
      </c>
      <c r="M335" s="28">
        <v>39142</v>
      </c>
      <c r="N335" s="29" t="s">
        <v>348</v>
      </c>
      <c r="O335" s="66" t="s">
        <v>349</v>
      </c>
      <c r="P335" s="35" t="s">
        <v>17</v>
      </c>
      <c r="Q335" s="66" t="s">
        <v>73</v>
      </c>
      <c r="R335" s="67" t="s">
        <v>1156</v>
      </c>
      <c r="S335" s="33" t="s">
        <v>146</v>
      </c>
      <c r="T335" s="34">
        <v>39142</v>
      </c>
      <c r="U335" s="15" t="b">
        <v>1</v>
      </c>
      <c r="V335" s="15" t="s">
        <v>78</v>
      </c>
      <c r="W335" s="15" t="b">
        <v>1</v>
      </c>
      <c r="X335" s="15" t="s">
        <v>94</v>
      </c>
      <c r="Y335" s="15" t="b">
        <v>1</v>
      </c>
      <c r="Z335" s="15" t="s">
        <v>1155</v>
      </c>
      <c r="AA335" s="36" t="s">
        <v>1157</v>
      </c>
      <c r="AB335" s="15" t="s">
        <v>78</v>
      </c>
      <c r="AC335" s="15"/>
      <c r="AD335" s="15" t="str">
        <f>VLOOKUP(J335,[1]All!$I$78:$J$376,2,FALSE)</f>
        <v>Oke</v>
      </c>
      <c r="AE335" s="37">
        <f t="shared" si="16"/>
        <v>7890869.0764119597</v>
      </c>
      <c r="AF335" s="5">
        <f t="shared" si="17"/>
        <v>867995.59840531554</v>
      </c>
      <c r="AG335" s="15"/>
      <c r="AH335" s="15"/>
      <c r="AI335" s="38">
        <f t="shared" si="19"/>
        <v>8758864.6748172753</v>
      </c>
      <c r="AJ335" s="15" t="s">
        <v>78</v>
      </c>
      <c r="AK335" s="15" t="s">
        <v>78</v>
      </c>
      <c r="AL335" s="15" t="s">
        <v>94</v>
      </c>
      <c r="AM335" s="15" t="s">
        <v>95</v>
      </c>
      <c r="AN335" s="15" t="s">
        <v>5</v>
      </c>
      <c r="AO335" s="72" t="s">
        <v>94</v>
      </c>
      <c r="AP335" s="15" t="s">
        <v>7</v>
      </c>
      <c r="AQ335" s="15" t="s">
        <v>1459</v>
      </c>
      <c r="AR335" s="15"/>
    </row>
    <row r="336" spans="1:44" ht="14.25" customHeight="1" x14ac:dyDescent="0.25">
      <c r="A336" s="6" t="e">
        <f t="shared" si="18"/>
        <v>#REF!</v>
      </c>
      <c r="B336" s="21">
        <v>338</v>
      </c>
      <c r="C336" s="22" t="s">
        <v>64</v>
      </c>
      <c r="D336" s="23" t="s">
        <v>65</v>
      </c>
      <c r="E336" s="24" t="s">
        <v>331</v>
      </c>
      <c r="F336" s="24" t="s">
        <v>1158</v>
      </c>
      <c r="G336" s="25" t="s">
        <v>80</v>
      </c>
      <c r="H336" s="24" t="s">
        <v>1159</v>
      </c>
      <c r="I336" s="27" t="s">
        <v>1160</v>
      </c>
      <c r="J336" s="26">
        <v>13098</v>
      </c>
      <c r="K336" s="27"/>
      <c r="L336" s="28">
        <v>38961</v>
      </c>
      <c r="M336" s="28">
        <v>38961</v>
      </c>
      <c r="N336" s="29" t="s">
        <v>348</v>
      </c>
      <c r="O336" s="31" t="s">
        <v>349</v>
      </c>
      <c r="P336" s="35" t="s">
        <v>17</v>
      </c>
      <c r="Q336" s="31" t="s">
        <v>134</v>
      </c>
      <c r="R336" s="32" t="s">
        <v>1161</v>
      </c>
      <c r="S336" s="33" t="s">
        <v>374</v>
      </c>
      <c r="T336" s="34">
        <v>38961</v>
      </c>
      <c r="U336" s="15" t="b">
        <v>1</v>
      </c>
      <c r="V336" s="15" t="s">
        <v>331</v>
      </c>
      <c r="W336" s="15" t="b">
        <v>1</v>
      </c>
      <c r="X336" s="15" t="s">
        <v>1158</v>
      </c>
      <c r="Y336" s="15" t="b">
        <v>1</v>
      </c>
      <c r="Z336" s="15" t="s">
        <v>1160</v>
      </c>
      <c r="AA336" s="36" t="s">
        <v>1162</v>
      </c>
      <c r="AB336" s="15" t="s">
        <v>331</v>
      </c>
      <c r="AC336" s="15"/>
      <c r="AD336" s="15" t="s">
        <v>1145</v>
      </c>
      <c r="AE336" s="37">
        <f t="shared" si="16"/>
        <v>7890869.0764119597</v>
      </c>
      <c r="AF336" s="5">
        <f t="shared" si="17"/>
        <v>867995.59840531554</v>
      </c>
      <c r="AG336" s="15"/>
      <c r="AH336" s="15"/>
      <c r="AI336" s="38">
        <f t="shared" si="19"/>
        <v>8758864.6748172753</v>
      </c>
      <c r="AJ336" s="15" t="s">
        <v>331</v>
      </c>
      <c r="AK336" s="15" t="s">
        <v>331</v>
      </c>
      <c r="AL336" s="15" t="s">
        <v>1158</v>
      </c>
      <c r="AM336" s="15" t="s">
        <v>1158</v>
      </c>
      <c r="AN336" s="15" t="s">
        <v>13</v>
      </c>
      <c r="AO336" s="72" t="s">
        <v>1158</v>
      </c>
      <c r="AP336" s="15" t="s">
        <v>13</v>
      </c>
      <c r="AQ336" s="15" t="s">
        <v>1472</v>
      </c>
      <c r="AR336" s="15"/>
    </row>
    <row r="337" spans="1:44" ht="14.25" customHeight="1" x14ac:dyDescent="0.25">
      <c r="A337" s="6" t="e">
        <f t="shared" si="18"/>
        <v>#REF!</v>
      </c>
      <c r="B337" s="21">
        <v>339</v>
      </c>
      <c r="C337" s="22" t="s">
        <v>64</v>
      </c>
      <c r="D337" s="23" t="s">
        <v>65</v>
      </c>
      <c r="E337" s="24" t="s">
        <v>14</v>
      </c>
      <c r="F337" s="24" t="s">
        <v>269</v>
      </c>
      <c r="G337" s="25" t="s">
        <v>80</v>
      </c>
      <c r="H337" s="24" t="s">
        <v>113</v>
      </c>
      <c r="I337" s="27" t="s">
        <v>1163</v>
      </c>
      <c r="J337" s="26">
        <v>13170</v>
      </c>
      <c r="K337" s="27"/>
      <c r="L337" s="28">
        <v>38961</v>
      </c>
      <c r="M337" s="28">
        <v>39142</v>
      </c>
      <c r="N337" s="29" t="s">
        <v>348</v>
      </c>
      <c r="O337" s="31" t="s">
        <v>349</v>
      </c>
      <c r="P337" s="35" t="s">
        <v>17</v>
      </c>
      <c r="Q337" s="31" t="s">
        <v>73</v>
      </c>
      <c r="R337" s="32" t="s">
        <v>1164</v>
      </c>
      <c r="S337" s="33" t="s">
        <v>264</v>
      </c>
      <c r="T337" s="34">
        <v>39142</v>
      </c>
      <c r="U337" s="15" t="b">
        <v>1</v>
      </c>
      <c r="V337" s="15" t="s">
        <v>14</v>
      </c>
      <c r="W337" s="15" t="b">
        <v>1</v>
      </c>
      <c r="X337" s="15" t="s">
        <v>269</v>
      </c>
      <c r="Y337" s="15" t="b">
        <v>1</v>
      </c>
      <c r="Z337" s="15" t="s">
        <v>1163</v>
      </c>
      <c r="AA337" s="36" t="s">
        <v>272</v>
      </c>
      <c r="AB337" s="15" t="s">
        <v>14</v>
      </c>
      <c r="AC337" s="15"/>
      <c r="AD337" s="15" t="str">
        <f>VLOOKUP(J337,[1]All!$I$78:$J$376,2,FALSE)</f>
        <v>Oke</v>
      </c>
      <c r="AE337" s="37">
        <f t="shared" si="16"/>
        <v>7890869.0764119597</v>
      </c>
      <c r="AF337" s="5">
        <f t="shared" si="17"/>
        <v>867995.59840531554</v>
      </c>
      <c r="AG337" s="15"/>
      <c r="AH337" s="15"/>
      <c r="AI337" s="38">
        <f t="shared" si="19"/>
        <v>8758864.6748172753</v>
      </c>
      <c r="AJ337" s="15" t="s">
        <v>14</v>
      </c>
      <c r="AK337" s="15" t="s">
        <v>14</v>
      </c>
      <c r="AL337" s="15" t="s">
        <v>269</v>
      </c>
      <c r="AM337" s="15" t="s">
        <v>269</v>
      </c>
      <c r="AN337" s="15" t="s">
        <v>14</v>
      </c>
      <c r="AO337" s="72" t="s">
        <v>269</v>
      </c>
      <c r="AP337" s="15" t="s">
        <v>14</v>
      </c>
      <c r="AQ337" s="15" t="s">
        <v>1454</v>
      </c>
      <c r="AR337" s="15"/>
    </row>
    <row r="338" spans="1:44" ht="14.25" customHeight="1" x14ac:dyDescent="0.25">
      <c r="A338" s="6" t="e">
        <f t="shared" si="18"/>
        <v>#REF!</v>
      </c>
      <c r="B338" s="21">
        <v>340</v>
      </c>
      <c r="C338" s="22" t="s">
        <v>64</v>
      </c>
      <c r="D338" s="23" t="s">
        <v>65</v>
      </c>
      <c r="E338" s="24" t="s">
        <v>14</v>
      </c>
      <c r="F338" s="24" t="s">
        <v>131</v>
      </c>
      <c r="G338" s="25" t="s">
        <v>80</v>
      </c>
      <c r="H338" s="24" t="s">
        <v>139</v>
      </c>
      <c r="I338" s="27" t="s">
        <v>1165</v>
      </c>
      <c r="J338" s="26">
        <v>13172</v>
      </c>
      <c r="K338" s="27"/>
      <c r="L338" s="28">
        <v>38961</v>
      </c>
      <c r="M338" s="28">
        <v>39142</v>
      </c>
      <c r="N338" s="29" t="s">
        <v>348</v>
      </c>
      <c r="O338" s="31" t="s">
        <v>349</v>
      </c>
      <c r="P338" s="35" t="s">
        <v>17</v>
      </c>
      <c r="Q338" s="31" t="s">
        <v>73</v>
      </c>
      <c r="R338" s="32" t="s">
        <v>1166</v>
      </c>
      <c r="S338" s="33" t="s">
        <v>136</v>
      </c>
      <c r="T338" s="34">
        <v>39142</v>
      </c>
      <c r="U338" s="15" t="b">
        <v>1</v>
      </c>
      <c r="V338" s="15" t="s">
        <v>14</v>
      </c>
      <c r="W338" s="15" t="b">
        <v>1</v>
      </c>
      <c r="X338" s="15" t="s">
        <v>131</v>
      </c>
      <c r="Y338" s="15" t="b">
        <v>1</v>
      </c>
      <c r="Z338" s="15" t="s">
        <v>1165</v>
      </c>
      <c r="AA338" s="36" t="s">
        <v>1150</v>
      </c>
      <c r="AB338" s="15" t="s">
        <v>14</v>
      </c>
      <c r="AC338" s="15"/>
      <c r="AD338" s="15" t="s">
        <v>1145</v>
      </c>
      <c r="AE338" s="37">
        <f t="shared" si="16"/>
        <v>7890869.0764119597</v>
      </c>
      <c r="AF338" s="5">
        <f t="shared" si="17"/>
        <v>867995.59840531554</v>
      </c>
      <c r="AG338" s="15"/>
      <c r="AH338" s="15"/>
      <c r="AI338" s="38">
        <f t="shared" si="19"/>
        <v>8758864.6748172753</v>
      </c>
      <c r="AJ338" s="15" t="s">
        <v>14</v>
      </c>
      <c r="AK338" s="15" t="s">
        <v>14</v>
      </c>
      <c r="AL338" s="15" t="s">
        <v>131</v>
      </c>
      <c r="AM338" s="15" t="s">
        <v>138</v>
      </c>
      <c r="AN338" s="15" t="s">
        <v>14</v>
      </c>
      <c r="AO338" s="72" t="s">
        <v>131</v>
      </c>
      <c r="AP338" s="15" t="s">
        <v>14</v>
      </c>
      <c r="AQ338" s="15" t="s">
        <v>1471</v>
      </c>
      <c r="AR338" s="15"/>
    </row>
    <row r="339" spans="1:44" ht="14.25" customHeight="1" x14ac:dyDescent="0.25">
      <c r="A339" s="6" t="e">
        <f t="shared" si="18"/>
        <v>#REF!</v>
      </c>
      <c r="B339" s="21">
        <v>341</v>
      </c>
      <c r="C339" s="22" t="s">
        <v>64</v>
      </c>
      <c r="D339" s="23" t="s">
        <v>65</v>
      </c>
      <c r="E339" s="24" t="s">
        <v>14</v>
      </c>
      <c r="F339" s="24" t="s">
        <v>131</v>
      </c>
      <c r="G339" s="25" t="s">
        <v>80</v>
      </c>
      <c r="H339" s="24" t="s">
        <v>1081</v>
      </c>
      <c r="I339" s="27" t="s">
        <v>1167</v>
      </c>
      <c r="J339" s="26">
        <v>13176</v>
      </c>
      <c r="K339" s="27"/>
      <c r="L339" s="28">
        <v>38961</v>
      </c>
      <c r="M339" s="28">
        <v>38961</v>
      </c>
      <c r="N339" s="29" t="s">
        <v>348</v>
      </c>
      <c r="O339" s="31" t="s">
        <v>349</v>
      </c>
      <c r="P339" s="35" t="s">
        <v>17</v>
      </c>
      <c r="Q339" s="31" t="s">
        <v>73</v>
      </c>
      <c r="R339" s="32" t="s">
        <v>1168</v>
      </c>
      <c r="S339" s="33" t="s">
        <v>136</v>
      </c>
      <c r="T339" s="34">
        <v>38961</v>
      </c>
      <c r="U339" s="15" t="b">
        <v>1</v>
      </c>
      <c r="V339" s="15" t="s">
        <v>14</v>
      </c>
      <c r="W339" s="15" t="b">
        <v>1</v>
      </c>
      <c r="X339" s="15" t="s">
        <v>131</v>
      </c>
      <c r="Y339" s="15" t="b">
        <v>1</v>
      </c>
      <c r="Z339" s="15" t="s">
        <v>1167</v>
      </c>
      <c r="AA339" s="36" t="s">
        <v>1084</v>
      </c>
      <c r="AB339" s="15" t="s">
        <v>14</v>
      </c>
      <c r="AC339" s="15"/>
      <c r="AD339" s="15" t="str">
        <f>VLOOKUP(J339,[1]All!$I$78:$J$376,2,FALSE)</f>
        <v>Oke</v>
      </c>
      <c r="AE339" s="37">
        <f t="shared" si="16"/>
        <v>7890869.0764119597</v>
      </c>
      <c r="AF339" s="5">
        <f t="shared" si="17"/>
        <v>867995.59840531554</v>
      </c>
      <c r="AG339" s="15"/>
      <c r="AH339" s="15"/>
      <c r="AI339" s="38">
        <f t="shared" si="19"/>
        <v>8758864.6748172753</v>
      </c>
      <c r="AJ339" s="15" t="s">
        <v>14</v>
      </c>
      <c r="AK339" s="15" t="s">
        <v>14</v>
      </c>
      <c r="AL339" s="15" t="s">
        <v>131</v>
      </c>
      <c r="AM339" s="15" t="s">
        <v>131</v>
      </c>
      <c r="AN339" s="15" t="s">
        <v>14</v>
      </c>
      <c r="AO339" s="72" t="s">
        <v>131</v>
      </c>
      <c r="AP339" s="15" t="s">
        <v>14</v>
      </c>
      <c r="AQ339" s="15" t="s">
        <v>1473</v>
      </c>
      <c r="AR339" s="15"/>
    </row>
    <row r="340" spans="1:44" ht="14.25" customHeight="1" x14ac:dyDescent="0.25">
      <c r="A340" s="6" t="e">
        <f t="shared" si="18"/>
        <v>#REF!</v>
      </c>
      <c r="B340" s="21">
        <v>342</v>
      </c>
      <c r="C340" s="22" t="s">
        <v>64</v>
      </c>
      <c r="D340" s="23" t="s">
        <v>65</v>
      </c>
      <c r="E340" s="24" t="s">
        <v>233</v>
      </c>
      <c r="F340" s="24" t="s">
        <v>1028</v>
      </c>
      <c r="G340" s="25" t="s">
        <v>80</v>
      </c>
      <c r="H340" s="24" t="s">
        <v>113</v>
      </c>
      <c r="I340" s="27" t="s">
        <v>1169</v>
      </c>
      <c r="J340" s="26">
        <v>13280</v>
      </c>
      <c r="K340" s="27"/>
      <c r="L340" s="28">
        <v>38991</v>
      </c>
      <c r="M340" s="28">
        <v>39173</v>
      </c>
      <c r="N340" s="29" t="s">
        <v>348</v>
      </c>
      <c r="O340" s="31" t="s">
        <v>349</v>
      </c>
      <c r="P340" s="35" t="s">
        <v>17</v>
      </c>
      <c r="Q340" s="31" t="s">
        <v>73</v>
      </c>
      <c r="R340" s="32" t="s">
        <v>1170</v>
      </c>
      <c r="S340" s="33" t="s">
        <v>345</v>
      </c>
      <c r="T340" s="34">
        <v>39173</v>
      </c>
      <c r="U340" s="15" t="b">
        <v>1</v>
      </c>
      <c r="V340" s="15" t="s">
        <v>233</v>
      </c>
      <c r="W340" s="15" t="b">
        <v>1</v>
      </c>
      <c r="X340" s="15" t="s">
        <v>1028</v>
      </c>
      <c r="Y340" s="15" t="b">
        <v>1</v>
      </c>
      <c r="Z340" s="15" t="s">
        <v>1169</v>
      </c>
      <c r="AA340" s="36" t="s">
        <v>1171</v>
      </c>
      <c r="AB340" s="15" t="s">
        <v>233</v>
      </c>
      <c r="AC340" s="15"/>
      <c r="AD340" s="15" t="s">
        <v>1145</v>
      </c>
      <c r="AE340" s="37">
        <f t="shared" si="16"/>
        <v>7890869.0764119597</v>
      </c>
      <c r="AF340" s="5">
        <f t="shared" si="17"/>
        <v>867995.59840531554</v>
      </c>
      <c r="AG340" s="15"/>
      <c r="AH340" s="15"/>
      <c r="AI340" s="38">
        <f t="shared" si="19"/>
        <v>8758864.6748172753</v>
      </c>
      <c r="AJ340" s="15" t="s">
        <v>233</v>
      </c>
      <c r="AK340" s="15" t="s">
        <v>233</v>
      </c>
      <c r="AL340" s="15" t="s">
        <v>1028</v>
      </c>
      <c r="AM340" s="15" t="s">
        <v>1028</v>
      </c>
      <c r="AN340" s="15" t="s">
        <v>233</v>
      </c>
      <c r="AO340" s="72" t="s">
        <v>1028</v>
      </c>
      <c r="AP340" s="15" t="s">
        <v>2</v>
      </c>
      <c r="AQ340" s="15" t="s">
        <v>1372</v>
      </c>
      <c r="AR340" s="15"/>
    </row>
    <row r="341" spans="1:44" ht="14.25" customHeight="1" x14ac:dyDescent="0.25">
      <c r="A341" s="6" t="e">
        <f t="shared" si="18"/>
        <v>#REF!</v>
      </c>
      <c r="B341" s="21">
        <v>343</v>
      </c>
      <c r="C341" s="22" t="s">
        <v>64</v>
      </c>
      <c r="D341" s="23" t="s">
        <v>65</v>
      </c>
      <c r="E341" s="24" t="s">
        <v>1</v>
      </c>
      <c r="F341" s="24" t="s">
        <v>118</v>
      </c>
      <c r="G341" s="25" t="s">
        <v>80</v>
      </c>
      <c r="H341" s="54" t="s">
        <v>777</v>
      </c>
      <c r="I341" s="27" t="s">
        <v>1172</v>
      </c>
      <c r="J341" s="26">
        <v>13306</v>
      </c>
      <c r="K341" s="59"/>
      <c r="L341" s="28">
        <v>39001</v>
      </c>
      <c r="M341" s="28">
        <v>39183</v>
      </c>
      <c r="N341" s="55" t="s">
        <v>348</v>
      </c>
      <c r="O341" s="31" t="s">
        <v>349</v>
      </c>
      <c r="P341" s="62" t="s">
        <v>17</v>
      </c>
      <c r="Q341" s="31" t="s">
        <v>73</v>
      </c>
      <c r="R341" s="32" t="s">
        <v>1173</v>
      </c>
      <c r="S341" s="61" t="s">
        <v>121</v>
      </c>
      <c r="T341" s="34">
        <v>39183</v>
      </c>
      <c r="U341" s="15" t="b">
        <v>1</v>
      </c>
      <c r="V341" s="15" t="s">
        <v>1</v>
      </c>
      <c r="W341" s="15" t="b">
        <v>1</v>
      </c>
      <c r="X341" s="15" t="s">
        <v>118</v>
      </c>
      <c r="Y341" s="15" t="b">
        <v>1</v>
      </c>
      <c r="Z341" s="15" t="s">
        <v>1172</v>
      </c>
      <c r="AA341" s="36" t="s">
        <v>780</v>
      </c>
      <c r="AB341" s="15" t="s">
        <v>1</v>
      </c>
      <c r="AC341" s="15"/>
      <c r="AD341" s="15" t="str">
        <f>VLOOKUP(J341,[1]All!$I$78:$J$376,2,FALSE)</f>
        <v>Oke</v>
      </c>
      <c r="AE341" s="37">
        <f t="shared" si="16"/>
        <v>7890869.0764119597</v>
      </c>
      <c r="AF341" s="5">
        <f t="shared" si="17"/>
        <v>867995.59840531554</v>
      </c>
      <c r="AG341" s="15"/>
      <c r="AH341" s="15"/>
      <c r="AI341" s="38">
        <f t="shared" si="19"/>
        <v>8758864.6748172753</v>
      </c>
      <c r="AJ341" s="15" t="s">
        <v>1</v>
      </c>
      <c r="AK341" s="15" t="s">
        <v>1</v>
      </c>
      <c r="AL341" s="15" t="s">
        <v>118</v>
      </c>
      <c r="AM341" s="15" t="s">
        <v>118</v>
      </c>
      <c r="AN341" s="15" t="s">
        <v>1</v>
      </c>
      <c r="AO341" s="72" t="s">
        <v>118</v>
      </c>
      <c r="AP341" s="15" t="s">
        <v>1</v>
      </c>
      <c r="AQ341" s="15" t="s">
        <v>1453</v>
      </c>
      <c r="AR341" s="15"/>
    </row>
    <row r="342" spans="1:44" ht="14.25" customHeight="1" x14ac:dyDescent="0.25">
      <c r="A342" s="6" t="e">
        <f t="shared" si="18"/>
        <v>#REF!</v>
      </c>
      <c r="B342" s="21">
        <v>344</v>
      </c>
      <c r="C342" s="22" t="s">
        <v>64</v>
      </c>
      <c r="D342" s="23" t="s">
        <v>65</v>
      </c>
      <c r="E342" s="24" t="s">
        <v>165</v>
      </c>
      <c r="F342" s="24" t="s">
        <v>67</v>
      </c>
      <c r="G342" s="25" t="s">
        <v>68</v>
      </c>
      <c r="H342" s="24" t="s">
        <v>475</v>
      </c>
      <c r="I342" s="68" t="s">
        <v>1174</v>
      </c>
      <c r="J342" s="64">
        <v>13351</v>
      </c>
      <c r="K342" s="27"/>
      <c r="L342" s="28">
        <v>39022</v>
      </c>
      <c r="M342" s="28">
        <v>39022</v>
      </c>
      <c r="N342" s="29" t="s">
        <v>348</v>
      </c>
      <c r="O342" s="66" t="s">
        <v>349</v>
      </c>
      <c r="P342" s="35" t="s">
        <v>17</v>
      </c>
      <c r="Q342" s="66" t="s">
        <v>73</v>
      </c>
      <c r="R342" s="67" t="s">
        <v>1175</v>
      </c>
      <c r="S342" s="33" t="s">
        <v>75</v>
      </c>
      <c r="T342" s="34">
        <v>39022</v>
      </c>
      <c r="U342" s="15" t="b">
        <v>1</v>
      </c>
      <c r="V342" s="15" t="s">
        <v>165</v>
      </c>
      <c r="W342" s="15" t="b">
        <v>1</v>
      </c>
      <c r="X342" s="15" t="s">
        <v>67</v>
      </c>
      <c r="Y342" s="15" t="b">
        <v>1</v>
      </c>
      <c r="Z342" s="15" t="s">
        <v>1174</v>
      </c>
      <c r="AA342" s="36" t="s">
        <v>478</v>
      </c>
      <c r="AB342" s="15" t="s">
        <v>165</v>
      </c>
      <c r="AC342" s="15"/>
      <c r="AD342" s="15" t="s">
        <v>1145</v>
      </c>
      <c r="AE342" s="37">
        <f t="shared" si="16"/>
        <v>7890869.0764119597</v>
      </c>
      <c r="AF342" s="5">
        <f t="shared" si="17"/>
        <v>867995.59840531554</v>
      </c>
      <c r="AG342" s="15"/>
      <c r="AH342" s="15"/>
      <c r="AI342" s="38">
        <f t="shared" si="19"/>
        <v>8758864.6748172753</v>
      </c>
      <c r="AJ342" s="15" t="s">
        <v>165</v>
      </c>
      <c r="AK342" s="15" t="s">
        <v>165</v>
      </c>
      <c r="AL342" s="15" t="s">
        <v>67</v>
      </c>
      <c r="AM342" s="15" t="s">
        <v>67</v>
      </c>
      <c r="AN342" s="15" t="s">
        <v>22</v>
      </c>
      <c r="AO342" s="72" t="s">
        <v>67</v>
      </c>
      <c r="AP342" s="15" t="s">
        <v>22</v>
      </c>
      <c r="AQ342" s="15" t="s">
        <v>1405</v>
      </c>
      <c r="AR342" s="15" t="s">
        <v>1493</v>
      </c>
    </row>
    <row r="343" spans="1:44" ht="14.25" customHeight="1" x14ac:dyDescent="0.25">
      <c r="A343" s="6" t="e">
        <f t="shared" si="18"/>
        <v>#REF!</v>
      </c>
      <c r="B343" s="21">
        <v>345</v>
      </c>
      <c r="C343" s="81" t="s">
        <v>64</v>
      </c>
      <c r="D343" s="82" t="s">
        <v>65</v>
      </c>
      <c r="E343" s="25" t="s">
        <v>1176</v>
      </c>
      <c r="F343" s="25" t="s">
        <v>67</v>
      </c>
      <c r="G343" s="25" t="s">
        <v>68</v>
      </c>
      <c r="H343" s="25" t="s">
        <v>1177</v>
      </c>
      <c r="I343" s="80" t="s">
        <v>1178</v>
      </c>
      <c r="J343" s="26">
        <v>13375</v>
      </c>
      <c r="K343" s="27"/>
      <c r="L343" s="28">
        <v>39022</v>
      </c>
      <c r="M343" s="28">
        <v>39022</v>
      </c>
      <c r="N343" s="73" t="s">
        <v>348</v>
      </c>
      <c r="O343" s="75" t="s">
        <v>349</v>
      </c>
      <c r="P343" s="77" t="s">
        <v>17</v>
      </c>
      <c r="Q343" s="75" t="s">
        <v>134</v>
      </c>
      <c r="R343" s="32" t="s">
        <v>1179</v>
      </c>
      <c r="S343" s="76" t="s">
        <v>75</v>
      </c>
      <c r="T343" s="34">
        <v>39022</v>
      </c>
      <c r="U343" s="15" t="b">
        <v>1</v>
      </c>
      <c r="V343" s="15" t="s">
        <v>1176</v>
      </c>
      <c r="W343" s="15" t="b">
        <v>1</v>
      </c>
      <c r="X343" s="15" t="s">
        <v>67</v>
      </c>
      <c r="Y343" s="15" t="b">
        <v>1</v>
      </c>
      <c r="Z343" s="15" t="s">
        <v>1178</v>
      </c>
      <c r="AA343" s="36" t="s">
        <v>1180</v>
      </c>
      <c r="AB343" s="15" t="s">
        <v>1176</v>
      </c>
      <c r="AC343" s="15"/>
      <c r="AD343" s="15" t="str">
        <f>VLOOKUP(J343,[1]All!$I$78:$J$376,2,FALSE)</f>
        <v>Oke</v>
      </c>
      <c r="AE343" s="37">
        <f t="shared" si="16"/>
        <v>7890869.0764119597</v>
      </c>
      <c r="AF343" s="4">
        <f t="shared" si="17"/>
        <v>867995.59840531554</v>
      </c>
      <c r="AG343" s="15"/>
      <c r="AH343" s="15"/>
      <c r="AI343" s="38">
        <f t="shared" si="19"/>
        <v>8758864.6748172753</v>
      </c>
      <c r="AJ343" s="15" t="s">
        <v>1176</v>
      </c>
      <c r="AK343" s="15" t="s">
        <v>1176</v>
      </c>
      <c r="AL343" s="15" t="s">
        <v>67</v>
      </c>
      <c r="AM343" s="15" t="s">
        <v>67</v>
      </c>
      <c r="AN343" s="15" t="s">
        <v>22</v>
      </c>
      <c r="AO343" s="79">
        <v>44986</v>
      </c>
      <c r="AP343" s="15" t="s">
        <v>22</v>
      </c>
      <c r="AQ343" s="15" t="e">
        <v>#N/A</v>
      </c>
      <c r="AR343" s="15" t="s">
        <v>1493</v>
      </c>
    </row>
    <row r="344" spans="1:44" ht="14.25" customHeight="1" x14ac:dyDescent="0.25">
      <c r="A344" s="6" t="e">
        <f t="shared" si="18"/>
        <v>#REF!</v>
      </c>
      <c r="B344" s="21">
        <v>346</v>
      </c>
      <c r="C344" s="22" t="s">
        <v>64</v>
      </c>
      <c r="D344" s="23" t="s">
        <v>65</v>
      </c>
      <c r="E344" s="24" t="s">
        <v>14</v>
      </c>
      <c r="F344" s="24" t="s">
        <v>269</v>
      </c>
      <c r="G344" s="25" t="s">
        <v>80</v>
      </c>
      <c r="H344" s="24" t="s">
        <v>1181</v>
      </c>
      <c r="I344" s="27" t="s">
        <v>1182</v>
      </c>
      <c r="J344" s="26">
        <v>13377</v>
      </c>
      <c r="K344" s="27"/>
      <c r="L344" s="28">
        <v>39022</v>
      </c>
      <c r="M344" s="28">
        <v>39022</v>
      </c>
      <c r="N344" s="29" t="s">
        <v>348</v>
      </c>
      <c r="O344" s="31" t="s">
        <v>349</v>
      </c>
      <c r="P344" s="35" t="s">
        <v>17</v>
      </c>
      <c r="Q344" s="31" t="s">
        <v>73</v>
      </c>
      <c r="R344" s="32" t="s">
        <v>1183</v>
      </c>
      <c r="S344" s="33" t="s">
        <v>264</v>
      </c>
      <c r="T344" s="34">
        <v>39022</v>
      </c>
      <c r="U344" s="15" t="b">
        <v>1</v>
      </c>
      <c r="V344" s="15" t="s">
        <v>14</v>
      </c>
      <c r="W344" s="15" t="b">
        <v>1</v>
      </c>
      <c r="X344" s="15" t="s">
        <v>269</v>
      </c>
      <c r="Y344" s="15" t="b">
        <v>1</v>
      </c>
      <c r="Z344" s="15" t="s">
        <v>1182</v>
      </c>
      <c r="AA344" s="36" t="s">
        <v>1184</v>
      </c>
      <c r="AB344" s="15" t="s">
        <v>14</v>
      </c>
      <c r="AC344" s="15"/>
      <c r="AD344" s="15" t="s">
        <v>1145</v>
      </c>
      <c r="AE344" s="37">
        <f t="shared" si="16"/>
        <v>7890869.0764119597</v>
      </c>
      <c r="AF344" s="5">
        <f t="shared" si="17"/>
        <v>867995.59840531554</v>
      </c>
      <c r="AG344" s="15"/>
      <c r="AH344" s="15"/>
      <c r="AI344" s="38">
        <f t="shared" si="19"/>
        <v>8758864.6748172753</v>
      </c>
      <c r="AJ344" s="15" t="s">
        <v>14</v>
      </c>
      <c r="AK344" s="15" t="s">
        <v>14</v>
      </c>
      <c r="AL344" s="15" t="s">
        <v>269</v>
      </c>
      <c r="AM344" s="15" t="s">
        <v>269</v>
      </c>
      <c r="AN344" s="15" t="s">
        <v>14</v>
      </c>
      <c r="AO344" s="72" t="s">
        <v>269</v>
      </c>
      <c r="AP344" s="15" t="s">
        <v>14</v>
      </c>
      <c r="AQ344" s="15" t="s">
        <v>1398</v>
      </c>
      <c r="AR344" s="15"/>
    </row>
    <row r="345" spans="1:44" ht="14.25" customHeight="1" x14ac:dyDescent="0.25">
      <c r="A345" s="6" t="e">
        <f t="shared" si="18"/>
        <v>#REF!</v>
      </c>
      <c r="B345" s="21">
        <v>347</v>
      </c>
      <c r="C345" s="22" t="s">
        <v>64</v>
      </c>
      <c r="D345" s="23" t="s">
        <v>65</v>
      </c>
      <c r="E345" s="24" t="s">
        <v>14</v>
      </c>
      <c r="F345" s="24" t="s">
        <v>131</v>
      </c>
      <c r="G345" s="25" t="s">
        <v>80</v>
      </c>
      <c r="H345" s="24" t="s">
        <v>139</v>
      </c>
      <c r="I345" s="27" t="s">
        <v>1185</v>
      </c>
      <c r="J345" s="26">
        <v>13394</v>
      </c>
      <c r="K345" s="27"/>
      <c r="L345" s="28">
        <v>39022</v>
      </c>
      <c r="M345" s="28">
        <v>39022</v>
      </c>
      <c r="N345" s="29" t="s">
        <v>348</v>
      </c>
      <c r="O345" s="31" t="s">
        <v>349</v>
      </c>
      <c r="P345" s="35" t="s">
        <v>17</v>
      </c>
      <c r="Q345" s="31" t="s">
        <v>73</v>
      </c>
      <c r="R345" s="32" t="s">
        <v>1186</v>
      </c>
      <c r="S345" s="33" t="s">
        <v>136</v>
      </c>
      <c r="T345" s="34">
        <v>39022</v>
      </c>
      <c r="U345" s="15" t="b">
        <v>1</v>
      </c>
      <c r="V345" s="15" t="s">
        <v>14</v>
      </c>
      <c r="W345" s="15" t="b">
        <v>1</v>
      </c>
      <c r="X345" s="15" t="s">
        <v>131</v>
      </c>
      <c r="Y345" s="15" t="b">
        <v>1</v>
      </c>
      <c r="Z345" s="15" t="s">
        <v>1185</v>
      </c>
      <c r="AA345" s="36" t="s">
        <v>1150</v>
      </c>
      <c r="AB345" s="15" t="s">
        <v>14</v>
      </c>
      <c r="AC345" s="15"/>
      <c r="AD345" s="15" t="str">
        <f>VLOOKUP(J345,[1]All!$I$78:$J$376,2,FALSE)</f>
        <v>Oke</v>
      </c>
      <c r="AE345" s="37">
        <f t="shared" si="16"/>
        <v>7890869.0764119597</v>
      </c>
      <c r="AF345" s="5">
        <f t="shared" si="17"/>
        <v>867995.59840531554</v>
      </c>
      <c r="AG345" s="15"/>
      <c r="AH345" s="15"/>
      <c r="AI345" s="38">
        <f t="shared" si="19"/>
        <v>8758864.6748172753</v>
      </c>
      <c r="AJ345" s="15" t="s">
        <v>14</v>
      </c>
      <c r="AK345" s="15" t="s">
        <v>14</v>
      </c>
      <c r="AL345" s="15" t="s">
        <v>131</v>
      </c>
      <c r="AM345" s="15" t="s">
        <v>138</v>
      </c>
      <c r="AN345" s="15" t="s">
        <v>14</v>
      </c>
      <c r="AO345" s="72" t="s">
        <v>131</v>
      </c>
      <c r="AP345" s="15" t="s">
        <v>14</v>
      </c>
      <c r="AQ345" s="15" t="s">
        <v>1474</v>
      </c>
      <c r="AR345" s="15"/>
    </row>
    <row r="346" spans="1:44" ht="14.25" customHeight="1" x14ac:dyDescent="0.25">
      <c r="A346" s="6" t="e">
        <f>#REF!+1</f>
        <v>#REF!</v>
      </c>
      <c r="B346" s="21">
        <v>349</v>
      </c>
      <c r="C346" s="22" t="s">
        <v>64</v>
      </c>
      <c r="D346" s="23" t="s">
        <v>65</v>
      </c>
      <c r="E346" s="24" t="s">
        <v>14</v>
      </c>
      <c r="F346" s="24" t="s">
        <v>131</v>
      </c>
      <c r="G346" s="25" t="s">
        <v>80</v>
      </c>
      <c r="H346" s="24" t="s">
        <v>588</v>
      </c>
      <c r="I346" s="27" t="s">
        <v>1187</v>
      </c>
      <c r="J346" s="26">
        <v>13581</v>
      </c>
      <c r="K346" s="27"/>
      <c r="L346" s="28">
        <v>39083</v>
      </c>
      <c r="M346" s="28">
        <v>39083</v>
      </c>
      <c r="N346" s="29" t="s">
        <v>348</v>
      </c>
      <c r="O346" s="31" t="s">
        <v>349</v>
      </c>
      <c r="P346" s="35" t="s">
        <v>17</v>
      </c>
      <c r="Q346" s="31" t="s">
        <v>73</v>
      </c>
      <c r="R346" s="32" t="s">
        <v>1188</v>
      </c>
      <c r="S346" s="33" t="s">
        <v>136</v>
      </c>
      <c r="T346" s="34">
        <v>39083</v>
      </c>
      <c r="U346" s="15" t="b">
        <v>1</v>
      </c>
      <c r="V346" s="15" t="s">
        <v>14</v>
      </c>
      <c r="W346" s="15" t="b">
        <v>1</v>
      </c>
      <c r="X346" s="15" t="s">
        <v>131</v>
      </c>
      <c r="Y346" s="15" t="b">
        <v>1</v>
      </c>
      <c r="Z346" s="15" t="s">
        <v>1187</v>
      </c>
      <c r="AA346" s="36" t="s">
        <v>1189</v>
      </c>
      <c r="AB346" s="15" t="s">
        <v>14</v>
      </c>
      <c r="AC346" s="15"/>
      <c r="AD346" s="15" t="str">
        <f>VLOOKUP(J346,[1]All!$I$78:$J$376,2,FALSE)</f>
        <v>Oke</v>
      </c>
      <c r="AE346" s="37">
        <f t="shared" si="16"/>
        <v>7890869.0764119597</v>
      </c>
      <c r="AF346" s="5">
        <f t="shared" si="17"/>
        <v>867995.59840531554</v>
      </c>
      <c r="AG346" s="15"/>
      <c r="AH346" s="15"/>
      <c r="AI346" s="38">
        <f t="shared" si="19"/>
        <v>8758864.6748172753</v>
      </c>
      <c r="AJ346" s="15" t="s">
        <v>14</v>
      </c>
      <c r="AK346" s="15" t="s">
        <v>14</v>
      </c>
      <c r="AL346" s="15" t="s">
        <v>131</v>
      </c>
      <c r="AM346" s="15" t="s">
        <v>131</v>
      </c>
      <c r="AN346" s="15" t="s">
        <v>14</v>
      </c>
      <c r="AO346" s="72" t="s">
        <v>131</v>
      </c>
      <c r="AP346" s="15" t="s">
        <v>14</v>
      </c>
      <c r="AQ346" s="15" t="s">
        <v>1429</v>
      </c>
      <c r="AR346" s="15"/>
    </row>
    <row r="347" spans="1:44" ht="14.25" customHeight="1" x14ac:dyDescent="0.25">
      <c r="A347" s="6" t="e">
        <f t="shared" si="18"/>
        <v>#REF!</v>
      </c>
      <c r="B347" s="21">
        <v>350</v>
      </c>
      <c r="C347" s="22" t="s">
        <v>64</v>
      </c>
      <c r="D347" s="23" t="s">
        <v>65</v>
      </c>
      <c r="E347" s="24" t="s">
        <v>14</v>
      </c>
      <c r="F347" s="24" t="s">
        <v>269</v>
      </c>
      <c r="G347" s="25" t="s">
        <v>80</v>
      </c>
      <c r="H347" s="24" t="s">
        <v>113</v>
      </c>
      <c r="I347" s="27" t="s">
        <v>1190</v>
      </c>
      <c r="J347" s="26">
        <v>13588</v>
      </c>
      <c r="K347" s="27"/>
      <c r="L347" s="28">
        <v>39083</v>
      </c>
      <c r="M347" s="28">
        <v>39083</v>
      </c>
      <c r="N347" s="29" t="s">
        <v>348</v>
      </c>
      <c r="O347" s="31" t="s">
        <v>349</v>
      </c>
      <c r="P347" s="35" t="s">
        <v>17</v>
      </c>
      <c r="Q347" s="31" t="s">
        <v>73</v>
      </c>
      <c r="R347" s="32" t="s">
        <v>1191</v>
      </c>
      <c r="S347" s="33" t="s">
        <v>264</v>
      </c>
      <c r="T347" s="34">
        <v>39083</v>
      </c>
      <c r="U347" s="15" t="b">
        <v>1</v>
      </c>
      <c r="V347" s="15" t="s">
        <v>14</v>
      </c>
      <c r="W347" s="15" t="b">
        <v>1</v>
      </c>
      <c r="X347" s="15" t="s">
        <v>269</v>
      </c>
      <c r="Y347" s="15" t="b">
        <v>1</v>
      </c>
      <c r="Z347" s="15" t="s">
        <v>1190</v>
      </c>
      <c r="AA347" s="36" t="s">
        <v>272</v>
      </c>
      <c r="AB347" s="15" t="s">
        <v>14</v>
      </c>
      <c r="AC347" s="15"/>
      <c r="AD347" s="15" t="str">
        <f>VLOOKUP(J347,[1]All!$I$78:$J$376,2,FALSE)</f>
        <v>Oke</v>
      </c>
      <c r="AE347" s="37">
        <f t="shared" si="16"/>
        <v>7890869.0764119597</v>
      </c>
      <c r="AF347" s="5">
        <f t="shared" si="17"/>
        <v>867995.59840531554</v>
      </c>
      <c r="AG347" s="15"/>
      <c r="AH347" s="15"/>
      <c r="AI347" s="38">
        <f t="shared" si="19"/>
        <v>8758864.6748172753</v>
      </c>
      <c r="AJ347" s="15" t="s">
        <v>14</v>
      </c>
      <c r="AK347" s="15" t="s">
        <v>14</v>
      </c>
      <c r="AL347" s="15" t="s">
        <v>269</v>
      </c>
      <c r="AM347" s="15" t="s">
        <v>269</v>
      </c>
      <c r="AN347" s="15" t="s">
        <v>14</v>
      </c>
      <c r="AO347" s="72" t="s">
        <v>269</v>
      </c>
      <c r="AP347" s="15" t="s">
        <v>14</v>
      </c>
      <c r="AQ347" s="15" t="s">
        <v>1372</v>
      </c>
      <c r="AR347" s="15"/>
    </row>
    <row r="348" spans="1:44" ht="14.25" customHeight="1" x14ac:dyDescent="0.25">
      <c r="A348" s="6" t="e">
        <f t="shared" si="18"/>
        <v>#REF!</v>
      </c>
      <c r="B348" s="21">
        <v>351</v>
      </c>
      <c r="C348" s="22" t="s">
        <v>64</v>
      </c>
      <c r="D348" s="23" t="s">
        <v>65</v>
      </c>
      <c r="E348" s="24" t="s">
        <v>220</v>
      </c>
      <c r="F348" s="24" t="s">
        <v>346</v>
      </c>
      <c r="G348" s="25" t="s">
        <v>68</v>
      </c>
      <c r="H348" s="24" t="s">
        <v>382</v>
      </c>
      <c r="I348" s="27" t="s">
        <v>1192</v>
      </c>
      <c r="J348" s="26">
        <v>13644</v>
      </c>
      <c r="K348" s="27"/>
      <c r="L348" s="28">
        <v>39114</v>
      </c>
      <c r="M348" s="28">
        <v>39114</v>
      </c>
      <c r="N348" s="29" t="s">
        <v>348</v>
      </c>
      <c r="O348" s="31" t="s">
        <v>349</v>
      </c>
      <c r="P348" s="35" t="s">
        <v>17</v>
      </c>
      <c r="Q348" s="31" t="s">
        <v>73</v>
      </c>
      <c r="R348" s="32" t="s">
        <v>1193</v>
      </c>
      <c r="S348" s="33" t="s">
        <v>311</v>
      </c>
      <c r="T348" s="34">
        <v>39114</v>
      </c>
      <c r="U348" s="15" t="b">
        <v>1</v>
      </c>
      <c r="V348" s="15" t="s">
        <v>220</v>
      </c>
      <c r="W348" s="15" t="b">
        <v>1</v>
      </c>
      <c r="X348" s="15" t="s">
        <v>346</v>
      </c>
      <c r="Y348" s="15" t="b">
        <v>1</v>
      </c>
      <c r="Z348" s="15" t="s">
        <v>1192</v>
      </c>
      <c r="AA348" s="36" t="s">
        <v>351</v>
      </c>
      <c r="AB348" s="15" t="s">
        <v>220</v>
      </c>
      <c r="AC348" s="15"/>
      <c r="AD348" s="15" t="str">
        <f>VLOOKUP(J348,[1]All!$I$78:$J$376,2,FALSE)</f>
        <v>Oke</v>
      </c>
      <c r="AE348" s="37">
        <f t="shared" si="16"/>
        <v>7890869.0764119597</v>
      </c>
      <c r="AF348" s="5">
        <f t="shared" si="17"/>
        <v>867995.59840531554</v>
      </c>
      <c r="AG348" s="15"/>
      <c r="AH348" s="15"/>
      <c r="AI348" s="38">
        <f t="shared" si="19"/>
        <v>8758864.6748172753</v>
      </c>
      <c r="AJ348" s="15" t="s">
        <v>220</v>
      </c>
      <c r="AK348" s="15" t="s">
        <v>220</v>
      </c>
      <c r="AL348" s="15" t="s">
        <v>291</v>
      </c>
      <c r="AM348" s="15" t="s">
        <v>291</v>
      </c>
      <c r="AN348" s="15" t="s">
        <v>21</v>
      </c>
      <c r="AO348" s="72" t="s">
        <v>291</v>
      </c>
      <c r="AP348" s="15" t="s">
        <v>21</v>
      </c>
      <c r="AQ348" s="15" t="s">
        <v>1444</v>
      </c>
      <c r="AR348" s="15" t="s">
        <v>1493</v>
      </c>
    </row>
    <row r="349" spans="1:44" ht="14.25" customHeight="1" x14ac:dyDescent="0.25">
      <c r="A349" s="6" t="e">
        <f t="shared" si="18"/>
        <v>#REF!</v>
      </c>
      <c r="B349" s="21">
        <v>352</v>
      </c>
      <c r="C349" s="22" t="s">
        <v>64</v>
      </c>
      <c r="D349" s="23" t="s">
        <v>65</v>
      </c>
      <c r="E349" s="24" t="s">
        <v>14</v>
      </c>
      <c r="F349" s="24" t="s">
        <v>131</v>
      </c>
      <c r="G349" s="25" t="s">
        <v>80</v>
      </c>
      <c r="H349" s="24" t="s">
        <v>140</v>
      </c>
      <c r="I349" s="27" t="s">
        <v>1194</v>
      </c>
      <c r="J349" s="26">
        <v>13719</v>
      </c>
      <c r="K349" s="27"/>
      <c r="L349" s="28">
        <v>39114</v>
      </c>
      <c r="M349" s="28">
        <v>39114</v>
      </c>
      <c r="N349" s="29" t="s">
        <v>348</v>
      </c>
      <c r="O349" s="31" t="s">
        <v>349</v>
      </c>
      <c r="P349" s="35" t="s">
        <v>17</v>
      </c>
      <c r="Q349" s="31" t="s">
        <v>134</v>
      </c>
      <c r="R349" s="32" t="s">
        <v>1195</v>
      </c>
      <c r="S349" s="33" t="s">
        <v>136</v>
      </c>
      <c r="T349" s="34">
        <v>39114</v>
      </c>
      <c r="U349" s="15" t="b">
        <v>1</v>
      </c>
      <c r="V349" s="15" t="s">
        <v>14</v>
      </c>
      <c r="W349" s="15" t="b">
        <v>1</v>
      </c>
      <c r="X349" s="15" t="s">
        <v>131</v>
      </c>
      <c r="Y349" s="15" t="b">
        <v>1</v>
      </c>
      <c r="Z349" s="15" t="s">
        <v>1194</v>
      </c>
      <c r="AA349" s="36" t="s">
        <v>143</v>
      </c>
      <c r="AB349" s="15" t="s">
        <v>14</v>
      </c>
      <c r="AC349" s="15"/>
      <c r="AD349" s="15" t="str">
        <f>VLOOKUP(J349,[1]All!$I$78:$J$376,2,FALSE)</f>
        <v>Oke</v>
      </c>
      <c r="AE349" s="37">
        <f t="shared" si="16"/>
        <v>7890869.0764119597</v>
      </c>
      <c r="AF349" s="5">
        <f t="shared" si="17"/>
        <v>867995.59840531554</v>
      </c>
      <c r="AG349" s="15"/>
      <c r="AH349" s="15"/>
      <c r="AI349" s="38">
        <f t="shared" si="19"/>
        <v>8758864.6748172753</v>
      </c>
      <c r="AJ349" s="15" t="s">
        <v>14</v>
      </c>
      <c r="AK349" s="15" t="s">
        <v>14</v>
      </c>
      <c r="AL349" s="15" t="s">
        <v>131</v>
      </c>
      <c r="AM349" s="15" t="s">
        <v>131</v>
      </c>
      <c r="AN349" s="15" t="s">
        <v>14</v>
      </c>
      <c r="AO349" s="72" t="s">
        <v>131</v>
      </c>
      <c r="AP349" s="15" t="s">
        <v>14</v>
      </c>
      <c r="AQ349" s="15" t="s">
        <v>1375</v>
      </c>
      <c r="AR349" s="15"/>
    </row>
    <row r="350" spans="1:44" ht="14.25" customHeight="1" x14ac:dyDescent="0.25">
      <c r="A350" s="6" t="e">
        <f t="shared" si="18"/>
        <v>#REF!</v>
      </c>
      <c r="B350" s="21">
        <v>353</v>
      </c>
      <c r="C350" s="22" t="s">
        <v>64</v>
      </c>
      <c r="D350" s="23" t="s">
        <v>65</v>
      </c>
      <c r="E350" s="24" t="s">
        <v>14</v>
      </c>
      <c r="F350" s="24" t="s">
        <v>252</v>
      </c>
      <c r="G350" s="25" t="s">
        <v>80</v>
      </c>
      <c r="H350" s="24" t="s">
        <v>113</v>
      </c>
      <c r="I350" s="27" t="s">
        <v>1196</v>
      </c>
      <c r="J350" s="26">
        <v>13743</v>
      </c>
      <c r="K350" s="27"/>
      <c r="L350" s="28">
        <v>39114</v>
      </c>
      <c r="M350" s="28">
        <v>39114</v>
      </c>
      <c r="N350" s="29" t="s">
        <v>348</v>
      </c>
      <c r="O350" s="31" t="s">
        <v>349</v>
      </c>
      <c r="P350" s="35" t="s">
        <v>17</v>
      </c>
      <c r="Q350" s="31" t="s">
        <v>73</v>
      </c>
      <c r="R350" s="32" t="s">
        <v>1197</v>
      </c>
      <c r="S350" s="33" t="s">
        <v>136</v>
      </c>
      <c r="T350" s="34">
        <v>39114</v>
      </c>
      <c r="U350" s="15" t="b">
        <v>1</v>
      </c>
      <c r="V350" s="15" t="s">
        <v>14</v>
      </c>
      <c r="W350" s="15" t="b">
        <v>1</v>
      </c>
      <c r="X350" s="15" t="s">
        <v>252</v>
      </c>
      <c r="Y350" s="15" t="b">
        <v>1</v>
      </c>
      <c r="Z350" s="15" t="s">
        <v>1196</v>
      </c>
      <c r="AA350" s="36" t="s">
        <v>1198</v>
      </c>
      <c r="AB350" s="15" t="s">
        <v>14</v>
      </c>
      <c r="AC350" s="15"/>
      <c r="AD350" s="15" t="str">
        <f>VLOOKUP(J350,[1]All!$I$78:$J$376,2,FALSE)</f>
        <v>Oke</v>
      </c>
      <c r="AE350" s="37">
        <f t="shared" si="16"/>
        <v>7890869.0764119597</v>
      </c>
      <c r="AF350" s="5">
        <f t="shared" si="17"/>
        <v>867995.59840531554</v>
      </c>
      <c r="AG350" s="15"/>
      <c r="AH350" s="15"/>
      <c r="AI350" s="38">
        <f t="shared" si="19"/>
        <v>8758864.6748172753</v>
      </c>
      <c r="AJ350" s="15" t="s">
        <v>14</v>
      </c>
      <c r="AK350" s="15" t="s">
        <v>14</v>
      </c>
      <c r="AL350" s="15" t="s">
        <v>252</v>
      </c>
      <c r="AM350" s="15" t="s">
        <v>252</v>
      </c>
      <c r="AN350" s="15" t="s">
        <v>14</v>
      </c>
      <c r="AO350" s="72" t="s">
        <v>252</v>
      </c>
      <c r="AP350" s="15" t="s">
        <v>14</v>
      </c>
      <c r="AQ350" s="15" t="s">
        <v>1372</v>
      </c>
      <c r="AR350" s="15"/>
    </row>
    <row r="351" spans="1:44" ht="14.25" customHeight="1" x14ac:dyDescent="0.25">
      <c r="A351" s="6" t="e">
        <f t="shared" si="18"/>
        <v>#REF!</v>
      </c>
      <c r="B351" s="21">
        <v>354</v>
      </c>
      <c r="C351" s="22" t="s">
        <v>64</v>
      </c>
      <c r="D351" s="23" t="s">
        <v>65</v>
      </c>
      <c r="E351" s="24" t="s">
        <v>14</v>
      </c>
      <c r="F351" s="24" t="s">
        <v>131</v>
      </c>
      <c r="G351" s="25" t="s">
        <v>80</v>
      </c>
      <c r="H351" s="24" t="s">
        <v>1199</v>
      </c>
      <c r="I351" s="27" t="s">
        <v>1200</v>
      </c>
      <c r="J351" s="26">
        <v>13744</v>
      </c>
      <c r="K351" s="27"/>
      <c r="L351" s="28">
        <v>39114</v>
      </c>
      <c r="M351" s="28">
        <v>39114</v>
      </c>
      <c r="N351" s="29" t="s">
        <v>348</v>
      </c>
      <c r="O351" s="31" t="s">
        <v>349</v>
      </c>
      <c r="P351" s="35" t="s">
        <v>17</v>
      </c>
      <c r="Q351" s="31" t="s">
        <v>73</v>
      </c>
      <c r="R351" s="32" t="s">
        <v>1201</v>
      </c>
      <c r="S351" s="33" t="s">
        <v>136</v>
      </c>
      <c r="T351" s="34">
        <v>39114</v>
      </c>
      <c r="U351" s="15" t="b">
        <v>1</v>
      </c>
      <c r="V351" s="15" t="s">
        <v>14</v>
      </c>
      <c r="W351" s="15" t="b">
        <v>1</v>
      </c>
      <c r="X351" s="15" t="s">
        <v>131</v>
      </c>
      <c r="Y351" s="15" t="b">
        <v>1</v>
      </c>
      <c r="Z351" s="15" t="s">
        <v>1200</v>
      </c>
      <c r="AA351" s="36" t="s">
        <v>1150</v>
      </c>
      <c r="AB351" s="15" t="s">
        <v>14</v>
      </c>
      <c r="AC351" s="15"/>
      <c r="AD351" s="15" t="str">
        <f>VLOOKUP(J351,[1]All!$I$78:$J$376,2,FALSE)</f>
        <v>Oke</v>
      </c>
      <c r="AE351" s="37">
        <f t="shared" si="16"/>
        <v>7890869.0764119597</v>
      </c>
      <c r="AF351" s="5">
        <f t="shared" si="17"/>
        <v>867995.59840531554</v>
      </c>
      <c r="AG351" s="15"/>
      <c r="AH351" s="15"/>
      <c r="AI351" s="38">
        <f t="shared" si="19"/>
        <v>8758864.6748172753</v>
      </c>
      <c r="AJ351" s="15" t="s">
        <v>14</v>
      </c>
      <c r="AK351" s="15" t="s">
        <v>14</v>
      </c>
      <c r="AL351" s="15" t="s">
        <v>131</v>
      </c>
      <c r="AM351" s="15" t="s">
        <v>138</v>
      </c>
      <c r="AN351" s="15" t="s">
        <v>14</v>
      </c>
      <c r="AO351" s="72" t="s">
        <v>131</v>
      </c>
      <c r="AP351" s="15" t="s">
        <v>14</v>
      </c>
      <c r="AQ351" s="15" t="s">
        <v>1474</v>
      </c>
      <c r="AR351" s="15"/>
    </row>
    <row r="352" spans="1:44" ht="14.25" customHeight="1" x14ac:dyDescent="0.25">
      <c r="A352" s="6" t="e">
        <f>#REF!+1</f>
        <v>#REF!</v>
      </c>
      <c r="B352" s="21">
        <v>356</v>
      </c>
      <c r="C352" s="22" t="s">
        <v>64</v>
      </c>
      <c r="D352" s="23" t="s">
        <v>65</v>
      </c>
      <c r="E352" s="24" t="s">
        <v>14</v>
      </c>
      <c r="F352" s="24" t="s">
        <v>131</v>
      </c>
      <c r="G352" s="25" t="s">
        <v>80</v>
      </c>
      <c r="H352" s="24" t="s">
        <v>132</v>
      </c>
      <c r="I352" s="27" t="s">
        <v>1202</v>
      </c>
      <c r="J352" s="26">
        <v>13747</v>
      </c>
      <c r="K352" s="27"/>
      <c r="L352" s="28">
        <v>39114</v>
      </c>
      <c r="M352" s="28">
        <v>39114</v>
      </c>
      <c r="N352" s="29" t="s">
        <v>348</v>
      </c>
      <c r="O352" s="31" t="s">
        <v>349</v>
      </c>
      <c r="P352" s="35" t="s">
        <v>17</v>
      </c>
      <c r="Q352" s="31" t="s">
        <v>73</v>
      </c>
      <c r="R352" s="32" t="s">
        <v>1203</v>
      </c>
      <c r="S352" s="33" t="s">
        <v>136</v>
      </c>
      <c r="T352" s="34">
        <v>39114</v>
      </c>
      <c r="U352" s="15" t="b">
        <v>1</v>
      </c>
      <c r="V352" s="15" t="s">
        <v>14</v>
      </c>
      <c r="W352" s="15" t="b">
        <v>1</v>
      </c>
      <c r="X352" s="15" t="s">
        <v>131</v>
      </c>
      <c r="Y352" s="15" t="b">
        <v>1</v>
      </c>
      <c r="Z352" s="15" t="s">
        <v>1202</v>
      </c>
      <c r="AA352" s="36" t="s">
        <v>137</v>
      </c>
      <c r="AB352" s="15" t="s">
        <v>14</v>
      </c>
      <c r="AC352" s="15"/>
      <c r="AD352" s="15" t="str">
        <f>VLOOKUP(J352,[1]All!$I$78:$J$376,2,FALSE)</f>
        <v>Oke</v>
      </c>
      <c r="AE352" s="37">
        <f t="shared" ref="AE352:AE369" si="20">(2374923020+228572)/301</f>
        <v>7890869.0764119597</v>
      </c>
      <c r="AF352" s="5">
        <f t="shared" ref="AF352:AF369" si="21">AE352*11%</f>
        <v>867995.59840531554</v>
      </c>
      <c r="AG352" s="15"/>
      <c r="AH352" s="15"/>
      <c r="AI352" s="38">
        <f t="shared" si="19"/>
        <v>8758864.6748172753</v>
      </c>
      <c r="AJ352" s="15" t="s">
        <v>14</v>
      </c>
      <c r="AK352" s="15" t="s">
        <v>14</v>
      </c>
      <c r="AL352" s="15" t="s">
        <v>131</v>
      </c>
      <c r="AM352" s="15" t="s">
        <v>138</v>
      </c>
      <c r="AN352" s="15" t="s">
        <v>14</v>
      </c>
      <c r="AO352" s="72" t="s">
        <v>131</v>
      </c>
      <c r="AP352" s="15" t="s">
        <v>14</v>
      </c>
      <c r="AQ352" s="15" t="s">
        <v>1374</v>
      </c>
      <c r="AR352" s="15"/>
    </row>
    <row r="353" spans="1:44" ht="14.25" customHeight="1" x14ac:dyDescent="0.25">
      <c r="A353" s="6" t="e">
        <f t="shared" ref="A353:A369" si="22">A352+1</f>
        <v>#REF!</v>
      </c>
      <c r="B353" s="21">
        <v>357</v>
      </c>
      <c r="C353" s="22" t="s">
        <v>64</v>
      </c>
      <c r="D353" s="23" t="s">
        <v>65</v>
      </c>
      <c r="E353" s="24" t="s">
        <v>14</v>
      </c>
      <c r="F353" s="24" t="s">
        <v>261</v>
      </c>
      <c r="G353" s="25" t="s">
        <v>80</v>
      </c>
      <c r="H353" s="24" t="s">
        <v>113</v>
      </c>
      <c r="I353" s="27" t="s">
        <v>1204</v>
      </c>
      <c r="J353" s="26">
        <v>13748</v>
      </c>
      <c r="K353" s="27"/>
      <c r="L353" s="28">
        <v>39114</v>
      </c>
      <c r="M353" s="28">
        <v>39114</v>
      </c>
      <c r="N353" s="29" t="s">
        <v>348</v>
      </c>
      <c r="O353" s="31" t="s">
        <v>349</v>
      </c>
      <c r="P353" s="35" t="s">
        <v>17</v>
      </c>
      <c r="Q353" s="31" t="s">
        <v>73</v>
      </c>
      <c r="R353" s="32" t="s">
        <v>1205</v>
      </c>
      <c r="S353" s="33" t="s">
        <v>264</v>
      </c>
      <c r="T353" s="34">
        <v>39114</v>
      </c>
      <c r="U353" s="15" t="b">
        <v>1</v>
      </c>
      <c r="V353" s="15" t="s">
        <v>14</v>
      </c>
      <c r="W353" s="15" t="b">
        <v>1</v>
      </c>
      <c r="X353" s="15" t="s">
        <v>261</v>
      </c>
      <c r="Y353" s="15" t="b">
        <v>1</v>
      </c>
      <c r="Z353" s="15" t="s">
        <v>1204</v>
      </c>
      <c r="AA353" s="36" t="s">
        <v>1206</v>
      </c>
      <c r="AB353" s="15" t="s">
        <v>14</v>
      </c>
      <c r="AC353" s="15"/>
      <c r="AD353" s="15" t="str">
        <f>VLOOKUP(J353,[1]All!$I$78:$J$376,2,FALSE)</f>
        <v>Oke</v>
      </c>
      <c r="AE353" s="37">
        <f t="shared" si="20"/>
        <v>7890869.0764119597</v>
      </c>
      <c r="AF353" s="5">
        <f t="shared" si="21"/>
        <v>867995.59840531554</v>
      </c>
      <c r="AG353" s="15"/>
      <c r="AH353" s="15"/>
      <c r="AI353" s="38">
        <f t="shared" si="19"/>
        <v>8758864.6748172753</v>
      </c>
      <c r="AJ353" s="15" t="s">
        <v>14</v>
      </c>
      <c r="AK353" s="15" t="s">
        <v>14</v>
      </c>
      <c r="AL353" s="15" t="s">
        <v>261</v>
      </c>
      <c r="AM353" s="15" t="s">
        <v>261</v>
      </c>
      <c r="AN353" s="15" t="s">
        <v>14</v>
      </c>
      <c r="AO353" s="72" t="s">
        <v>261</v>
      </c>
      <c r="AP353" s="15" t="s">
        <v>14</v>
      </c>
      <c r="AQ353" s="15" t="s">
        <v>1391</v>
      </c>
      <c r="AR353" s="15"/>
    </row>
    <row r="354" spans="1:44" ht="14.25" customHeight="1" x14ac:dyDescent="0.25">
      <c r="A354" s="6" t="e">
        <f t="shared" si="22"/>
        <v>#REF!</v>
      </c>
      <c r="B354" s="21">
        <v>358</v>
      </c>
      <c r="C354" s="22" t="s">
        <v>64</v>
      </c>
      <c r="D354" s="23" t="s">
        <v>65</v>
      </c>
      <c r="E354" s="24" t="s">
        <v>14</v>
      </c>
      <c r="F354" s="24" t="s">
        <v>269</v>
      </c>
      <c r="G354" s="25" t="s">
        <v>80</v>
      </c>
      <c r="H354" s="24" t="s">
        <v>113</v>
      </c>
      <c r="I354" s="27" t="s">
        <v>1207</v>
      </c>
      <c r="J354" s="26">
        <v>13750</v>
      </c>
      <c r="K354" s="27"/>
      <c r="L354" s="28">
        <v>39114</v>
      </c>
      <c r="M354" s="28">
        <v>39114</v>
      </c>
      <c r="N354" s="29" t="s">
        <v>348</v>
      </c>
      <c r="O354" s="31" t="s">
        <v>349</v>
      </c>
      <c r="P354" s="35" t="s">
        <v>17</v>
      </c>
      <c r="Q354" s="31" t="s">
        <v>73</v>
      </c>
      <c r="R354" s="32" t="s">
        <v>1208</v>
      </c>
      <c r="S354" s="33" t="s">
        <v>264</v>
      </c>
      <c r="T354" s="34">
        <v>39114</v>
      </c>
      <c r="U354" s="15" t="b">
        <v>1</v>
      </c>
      <c r="V354" s="15" t="s">
        <v>14</v>
      </c>
      <c r="W354" s="15" t="b">
        <v>1</v>
      </c>
      <c r="X354" s="15" t="s">
        <v>269</v>
      </c>
      <c r="Y354" s="15" t="b">
        <v>1</v>
      </c>
      <c r="Z354" s="15" t="s">
        <v>1207</v>
      </c>
      <c r="AA354" s="36" t="s">
        <v>272</v>
      </c>
      <c r="AB354" s="15" t="s">
        <v>14</v>
      </c>
      <c r="AC354" s="15"/>
      <c r="AD354" s="15" t="str">
        <f>VLOOKUP(J354,[1]All!$I$78:$J$376,2,FALSE)</f>
        <v>Oke</v>
      </c>
      <c r="AE354" s="37">
        <f t="shared" si="20"/>
        <v>7890869.0764119597</v>
      </c>
      <c r="AF354" s="5">
        <f t="shared" si="21"/>
        <v>867995.59840531554</v>
      </c>
      <c r="AG354" s="15"/>
      <c r="AH354" s="15"/>
      <c r="AI354" s="38">
        <f t="shared" si="19"/>
        <v>8758864.6748172753</v>
      </c>
      <c r="AJ354" s="15" t="s">
        <v>14</v>
      </c>
      <c r="AK354" s="15" t="s">
        <v>14</v>
      </c>
      <c r="AL354" s="15" t="s">
        <v>269</v>
      </c>
      <c r="AM354" s="15" t="s">
        <v>269</v>
      </c>
      <c r="AN354" s="15" t="s">
        <v>14</v>
      </c>
      <c r="AO354" s="72" t="s">
        <v>269</v>
      </c>
      <c r="AP354" s="15" t="s">
        <v>14</v>
      </c>
      <c r="AQ354" s="15" t="s">
        <v>1372</v>
      </c>
      <c r="AR354" s="15"/>
    </row>
    <row r="355" spans="1:44" ht="14.25" customHeight="1" x14ac:dyDescent="0.25">
      <c r="A355" s="6" t="e">
        <f t="shared" si="22"/>
        <v>#REF!</v>
      </c>
      <c r="B355" s="21">
        <v>359</v>
      </c>
      <c r="C355" s="22" t="s">
        <v>64</v>
      </c>
      <c r="D355" s="23" t="s">
        <v>65</v>
      </c>
      <c r="E355" s="24" t="s">
        <v>14</v>
      </c>
      <c r="F355" s="24" t="s">
        <v>269</v>
      </c>
      <c r="G355" s="25" t="s">
        <v>80</v>
      </c>
      <c r="H355" s="24" t="s">
        <v>113</v>
      </c>
      <c r="I355" s="27" t="s">
        <v>1209</v>
      </c>
      <c r="J355" s="26">
        <v>13751</v>
      </c>
      <c r="K355" s="27"/>
      <c r="L355" s="28">
        <v>39114</v>
      </c>
      <c r="M355" s="28">
        <v>39114</v>
      </c>
      <c r="N355" s="29" t="s">
        <v>348</v>
      </c>
      <c r="O355" s="31" t="s">
        <v>349</v>
      </c>
      <c r="P355" s="35" t="s">
        <v>17</v>
      </c>
      <c r="Q355" s="31" t="s">
        <v>73</v>
      </c>
      <c r="R355" s="32" t="s">
        <v>1210</v>
      </c>
      <c r="S355" s="33" t="s">
        <v>264</v>
      </c>
      <c r="T355" s="34">
        <v>39114</v>
      </c>
      <c r="U355" s="15" t="b">
        <v>1</v>
      </c>
      <c r="V355" s="15" t="s">
        <v>14</v>
      </c>
      <c r="W355" s="15" t="b">
        <v>1</v>
      </c>
      <c r="X355" s="15" t="s">
        <v>269</v>
      </c>
      <c r="Y355" s="15" t="b">
        <v>1</v>
      </c>
      <c r="Z355" s="15" t="s">
        <v>1209</v>
      </c>
      <c r="AA355" s="36" t="s">
        <v>272</v>
      </c>
      <c r="AB355" s="15" t="s">
        <v>14</v>
      </c>
      <c r="AC355" s="15"/>
      <c r="AD355" s="15" t="str">
        <f>VLOOKUP(J355,[1]All!$I$78:$J$376,2,FALSE)</f>
        <v>Oke</v>
      </c>
      <c r="AE355" s="37">
        <f t="shared" si="20"/>
        <v>7890869.0764119597</v>
      </c>
      <c r="AF355" s="5">
        <f t="shared" si="21"/>
        <v>867995.59840531554</v>
      </c>
      <c r="AG355" s="15"/>
      <c r="AH355" s="15"/>
      <c r="AI355" s="38">
        <f t="shared" si="19"/>
        <v>8758864.6748172753</v>
      </c>
      <c r="AJ355" s="15" t="s">
        <v>14</v>
      </c>
      <c r="AK355" s="15" t="s">
        <v>14</v>
      </c>
      <c r="AL355" s="15" t="s">
        <v>269</v>
      </c>
      <c r="AM355" s="15" t="s">
        <v>269</v>
      </c>
      <c r="AN355" s="15" t="s">
        <v>14</v>
      </c>
      <c r="AO355" s="72" t="s">
        <v>269</v>
      </c>
      <c r="AP355" s="15" t="s">
        <v>14</v>
      </c>
      <c r="AQ355" s="15" t="s">
        <v>1391</v>
      </c>
      <c r="AR355" s="15"/>
    </row>
    <row r="356" spans="1:44" ht="14.25" customHeight="1" x14ac:dyDescent="0.25">
      <c r="A356" s="6" t="e">
        <f t="shared" si="22"/>
        <v>#REF!</v>
      </c>
      <c r="B356" s="21">
        <v>360</v>
      </c>
      <c r="C356" s="22" t="s">
        <v>64</v>
      </c>
      <c r="D356" s="23" t="s">
        <v>65</v>
      </c>
      <c r="E356" s="24" t="s">
        <v>14</v>
      </c>
      <c r="F356" s="24" t="s">
        <v>269</v>
      </c>
      <c r="G356" s="25" t="s">
        <v>80</v>
      </c>
      <c r="H356" s="24" t="s">
        <v>113</v>
      </c>
      <c r="I356" s="27" t="s">
        <v>1211</v>
      </c>
      <c r="J356" s="26">
        <v>13754</v>
      </c>
      <c r="K356" s="27"/>
      <c r="L356" s="28">
        <v>39114</v>
      </c>
      <c r="M356" s="28">
        <v>39114</v>
      </c>
      <c r="N356" s="29" t="s">
        <v>348</v>
      </c>
      <c r="O356" s="31" t="s">
        <v>349</v>
      </c>
      <c r="P356" s="35" t="s">
        <v>17</v>
      </c>
      <c r="Q356" s="31" t="s">
        <v>73</v>
      </c>
      <c r="R356" s="32" t="s">
        <v>1212</v>
      </c>
      <c r="S356" s="33" t="s">
        <v>264</v>
      </c>
      <c r="T356" s="34">
        <v>39114</v>
      </c>
      <c r="U356" s="15" t="b">
        <v>1</v>
      </c>
      <c r="V356" s="15" t="s">
        <v>14</v>
      </c>
      <c r="W356" s="15" t="b">
        <v>1</v>
      </c>
      <c r="X356" s="15" t="s">
        <v>269</v>
      </c>
      <c r="Y356" s="15" t="b">
        <v>1</v>
      </c>
      <c r="Z356" s="15" t="s">
        <v>1211</v>
      </c>
      <c r="AA356" s="36" t="s">
        <v>272</v>
      </c>
      <c r="AB356" s="15" t="s">
        <v>14</v>
      </c>
      <c r="AC356" s="15"/>
      <c r="AD356" s="15" t="str">
        <f>VLOOKUP(J356,[1]All!$I$78:$J$376,2,FALSE)</f>
        <v>Oke</v>
      </c>
      <c r="AE356" s="37">
        <f t="shared" si="20"/>
        <v>7890869.0764119597</v>
      </c>
      <c r="AF356" s="5">
        <f t="shared" si="21"/>
        <v>867995.59840531554</v>
      </c>
      <c r="AG356" s="15"/>
      <c r="AH356" s="15"/>
      <c r="AI356" s="38">
        <f t="shared" si="19"/>
        <v>8758864.6748172753</v>
      </c>
      <c r="AJ356" s="15" t="s">
        <v>14</v>
      </c>
      <c r="AK356" s="15" t="s">
        <v>14</v>
      </c>
      <c r="AL356" s="15" t="s">
        <v>269</v>
      </c>
      <c r="AM356" s="15" t="s">
        <v>261</v>
      </c>
      <c r="AN356" s="15" t="s">
        <v>14</v>
      </c>
      <c r="AO356" s="72" t="s">
        <v>269</v>
      </c>
      <c r="AP356" s="15" t="s">
        <v>14</v>
      </c>
      <c r="AQ356" s="15" t="s">
        <v>1372</v>
      </c>
      <c r="AR356" s="15"/>
    </row>
    <row r="357" spans="1:44" ht="14.25" customHeight="1" x14ac:dyDescent="0.25">
      <c r="A357" s="6" t="e">
        <f t="shared" si="22"/>
        <v>#REF!</v>
      </c>
      <c r="B357" s="21">
        <v>361</v>
      </c>
      <c r="C357" s="22" t="s">
        <v>64</v>
      </c>
      <c r="D357" s="23" t="s">
        <v>65</v>
      </c>
      <c r="E357" s="24" t="s">
        <v>14</v>
      </c>
      <c r="F357" s="24" t="s">
        <v>252</v>
      </c>
      <c r="G357" s="25" t="s">
        <v>80</v>
      </c>
      <c r="H357" s="24" t="s">
        <v>113</v>
      </c>
      <c r="I357" s="27" t="s">
        <v>1213</v>
      </c>
      <c r="J357" s="26">
        <v>13755</v>
      </c>
      <c r="K357" s="27"/>
      <c r="L357" s="28">
        <v>39114</v>
      </c>
      <c r="M357" s="28">
        <v>39114</v>
      </c>
      <c r="N357" s="29" t="s">
        <v>348</v>
      </c>
      <c r="O357" s="31" t="s">
        <v>349</v>
      </c>
      <c r="P357" s="35" t="s">
        <v>17</v>
      </c>
      <c r="Q357" s="31" t="s">
        <v>73</v>
      </c>
      <c r="R357" s="32" t="s">
        <v>1214</v>
      </c>
      <c r="S357" s="33" t="s">
        <v>136</v>
      </c>
      <c r="T357" s="34">
        <v>39114</v>
      </c>
      <c r="U357" s="15" t="b">
        <v>1</v>
      </c>
      <c r="V357" s="15" t="s">
        <v>14</v>
      </c>
      <c r="W357" s="15" t="b">
        <v>1</v>
      </c>
      <c r="X357" s="15" t="s">
        <v>252</v>
      </c>
      <c r="Y357" s="15" t="b">
        <v>1</v>
      </c>
      <c r="Z357" s="15" t="s">
        <v>1213</v>
      </c>
      <c r="AA357" s="36" t="s">
        <v>1198</v>
      </c>
      <c r="AB357" s="15" t="s">
        <v>14</v>
      </c>
      <c r="AC357" s="15"/>
      <c r="AD357" s="15" t="str">
        <f>VLOOKUP(J357,[1]All!$I$78:$J$376,2,FALSE)</f>
        <v>Oke</v>
      </c>
      <c r="AE357" s="37">
        <f t="shared" si="20"/>
        <v>7890869.0764119597</v>
      </c>
      <c r="AF357" s="5">
        <f t="shared" si="21"/>
        <v>867995.59840531554</v>
      </c>
      <c r="AG357" s="15"/>
      <c r="AH357" s="15"/>
      <c r="AI357" s="38">
        <f t="shared" si="19"/>
        <v>8758864.6748172753</v>
      </c>
      <c r="AJ357" s="15" t="s">
        <v>14</v>
      </c>
      <c r="AK357" s="15" t="s">
        <v>14</v>
      </c>
      <c r="AL357" s="15" t="s">
        <v>252</v>
      </c>
      <c r="AM357" s="15" t="s">
        <v>252</v>
      </c>
      <c r="AN357" s="15" t="s">
        <v>14</v>
      </c>
      <c r="AO357" s="72" t="s">
        <v>252</v>
      </c>
      <c r="AP357" s="15" t="s">
        <v>14</v>
      </c>
      <c r="AQ357" s="15" t="s">
        <v>1391</v>
      </c>
      <c r="AR357" s="15"/>
    </row>
    <row r="358" spans="1:44" ht="14.25" customHeight="1" x14ac:dyDescent="0.25">
      <c r="A358" s="6" t="e">
        <f t="shared" si="22"/>
        <v>#REF!</v>
      </c>
      <c r="B358" s="21">
        <v>362</v>
      </c>
      <c r="C358" s="22" t="s">
        <v>64</v>
      </c>
      <c r="D358" s="23" t="s">
        <v>65</v>
      </c>
      <c r="E358" s="24" t="s">
        <v>751</v>
      </c>
      <c r="F358" s="24" t="s">
        <v>67</v>
      </c>
      <c r="G358" s="25" t="s">
        <v>68</v>
      </c>
      <c r="H358" s="24" t="s">
        <v>1215</v>
      </c>
      <c r="I358" s="27" t="s">
        <v>1216</v>
      </c>
      <c r="J358" s="26">
        <v>13772</v>
      </c>
      <c r="K358" s="27"/>
      <c r="L358" s="28">
        <v>39142</v>
      </c>
      <c r="M358" s="28">
        <v>39142</v>
      </c>
      <c r="N358" s="29" t="s">
        <v>348</v>
      </c>
      <c r="O358" s="31" t="s">
        <v>349</v>
      </c>
      <c r="P358" s="35" t="s">
        <v>17</v>
      </c>
      <c r="Q358" s="31" t="s">
        <v>134</v>
      </c>
      <c r="R358" s="32" t="s">
        <v>1217</v>
      </c>
      <c r="S358" s="33" t="s">
        <v>75</v>
      </c>
      <c r="T358" s="34">
        <v>39142</v>
      </c>
      <c r="U358" s="15" t="b">
        <v>1</v>
      </c>
      <c r="V358" s="15" t="s">
        <v>751</v>
      </c>
      <c r="W358" s="15" t="b">
        <v>1</v>
      </c>
      <c r="X358" s="15" t="s">
        <v>67</v>
      </c>
      <c r="Y358" s="15" t="b">
        <v>1</v>
      </c>
      <c r="Z358" s="15" t="s">
        <v>1216</v>
      </c>
      <c r="AA358" s="36" t="s">
        <v>755</v>
      </c>
      <c r="AB358" s="15" t="s">
        <v>751</v>
      </c>
      <c r="AC358" s="15"/>
      <c r="AD358" s="15" t="str">
        <f>VLOOKUP(J358,[1]All!$I$78:$J$376,2,FALSE)</f>
        <v>Oke</v>
      </c>
      <c r="AE358" s="37">
        <f t="shared" si="20"/>
        <v>7890869.0764119597</v>
      </c>
      <c r="AF358" s="5">
        <f t="shared" si="21"/>
        <v>867995.59840531554</v>
      </c>
      <c r="AG358" s="15"/>
      <c r="AH358" s="15"/>
      <c r="AI358" s="38">
        <f t="shared" si="19"/>
        <v>8758864.6748172753</v>
      </c>
      <c r="AJ358" s="15" t="s">
        <v>1218</v>
      </c>
      <c r="AK358" s="15" t="s">
        <v>1218</v>
      </c>
      <c r="AL358" s="15" t="s">
        <v>67</v>
      </c>
      <c r="AM358" s="15" t="s">
        <v>67</v>
      </c>
      <c r="AN358" s="15" t="s">
        <v>22</v>
      </c>
      <c r="AO358" s="72" t="s">
        <v>67</v>
      </c>
      <c r="AP358" s="15" t="s">
        <v>22</v>
      </c>
      <c r="AQ358" s="15" t="s">
        <v>1475</v>
      </c>
      <c r="AR358" s="15" t="s">
        <v>1493</v>
      </c>
    </row>
    <row r="359" spans="1:44" ht="14.25" customHeight="1" x14ac:dyDescent="0.25">
      <c r="A359" s="6" t="e">
        <f t="shared" si="22"/>
        <v>#REF!</v>
      </c>
      <c r="B359" s="21">
        <v>363</v>
      </c>
      <c r="C359" s="22" t="s">
        <v>64</v>
      </c>
      <c r="D359" s="23" t="s">
        <v>65</v>
      </c>
      <c r="E359" s="24" t="s">
        <v>14</v>
      </c>
      <c r="F359" s="24" t="s">
        <v>269</v>
      </c>
      <c r="G359" s="25" t="s">
        <v>80</v>
      </c>
      <c r="H359" s="24" t="s">
        <v>113</v>
      </c>
      <c r="I359" s="27" t="s">
        <v>1219</v>
      </c>
      <c r="J359" s="26">
        <v>13814</v>
      </c>
      <c r="K359" s="27"/>
      <c r="L359" s="28">
        <v>39142</v>
      </c>
      <c r="M359" s="28">
        <v>39142</v>
      </c>
      <c r="N359" s="29" t="s">
        <v>348</v>
      </c>
      <c r="O359" s="31" t="s">
        <v>349</v>
      </c>
      <c r="P359" s="35" t="s">
        <v>17</v>
      </c>
      <c r="Q359" s="31" t="s">
        <v>73</v>
      </c>
      <c r="R359" s="32" t="s">
        <v>1220</v>
      </c>
      <c r="S359" s="33" t="s">
        <v>264</v>
      </c>
      <c r="T359" s="34">
        <v>39142</v>
      </c>
      <c r="U359" s="15" t="b">
        <v>1</v>
      </c>
      <c r="V359" s="15" t="s">
        <v>14</v>
      </c>
      <c r="W359" s="15" t="b">
        <v>1</v>
      </c>
      <c r="X359" s="15" t="s">
        <v>269</v>
      </c>
      <c r="Y359" s="15" t="b">
        <v>1</v>
      </c>
      <c r="Z359" s="15" t="s">
        <v>1219</v>
      </c>
      <c r="AA359" s="36" t="s">
        <v>272</v>
      </c>
      <c r="AB359" s="15" t="s">
        <v>14</v>
      </c>
      <c r="AC359" s="15"/>
      <c r="AD359" s="15" t="str">
        <f>VLOOKUP(J359,[1]All!$I$78:$J$376,2,FALSE)</f>
        <v>Oke</v>
      </c>
      <c r="AE359" s="37">
        <f t="shared" si="20"/>
        <v>7890869.0764119597</v>
      </c>
      <c r="AF359" s="5">
        <f t="shared" si="21"/>
        <v>867995.59840531554</v>
      </c>
      <c r="AG359" s="15"/>
      <c r="AH359" s="15"/>
      <c r="AI359" s="38">
        <f t="shared" si="19"/>
        <v>8758864.6748172753</v>
      </c>
      <c r="AJ359" s="15" t="s">
        <v>14</v>
      </c>
      <c r="AK359" s="15" t="s">
        <v>14</v>
      </c>
      <c r="AL359" s="15" t="s">
        <v>269</v>
      </c>
      <c r="AM359" s="15" t="s">
        <v>269</v>
      </c>
      <c r="AN359" s="15" t="s">
        <v>14</v>
      </c>
      <c r="AO359" s="72" t="s">
        <v>269</v>
      </c>
      <c r="AP359" s="15" t="s">
        <v>14</v>
      </c>
      <c r="AQ359" s="15" t="s">
        <v>1391</v>
      </c>
      <c r="AR359" s="15"/>
    </row>
    <row r="360" spans="1:44" ht="14.25" customHeight="1" x14ac:dyDescent="0.25">
      <c r="A360" s="6" t="e">
        <f t="shared" si="22"/>
        <v>#REF!</v>
      </c>
      <c r="B360" s="21">
        <v>364</v>
      </c>
      <c r="C360" s="22" t="s">
        <v>64</v>
      </c>
      <c r="D360" s="23" t="s">
        <v>65</v>
      </c>
      <c r="E360" s="24" t="s">
        <v>14</v>
      </c>
      <c r="F360" s="24" t="s">
        <v>261</v>
      </c>
      <c r="G360" s="25" t="s">
        <v>80</v>
      </c>
      <c r="H360" s="24" t="s">
        <v>113</v>
      </c>
      <c r="I360" s="27" t="s">
        <v>1221</v>
      </c>
      <c r="J360" s="26">
        <v>13817</v>
      </c>
      <c r="K360" s="27"/>
      <c r="L360" s="28">
        <v>39142</v>
      </c>
      <c r="M360" s="28">
        <v>39142</v>
      </c>
      <c r="N360" s="29" t="s">
        <v>348</v>
      </c>
      <c r="O360" s="31" t="s">
        <v>349</v>
      </c>
      <c r="P360" s="35" t="s">
        <v>17</v>
      </c>
      <c r="Q360" s="31" t="s">
        <v>73</v>
      </c>
      <c r="R360" s="32" t="s">
        <v>1222</v>
      </c>
      <c r="S360" s="33" t="s">
        <v>264</v>
      </c>
      <c r="T360" s="34">
        <v>39142</v>
      </c>
      <c r="U360" s="15" t="b">
        <v>1</v>
      </c>
      <c r="V360" s="15" t="s">
        <v>14</v>
      </c>
      <c r="W360" s="15" t="b">
        <v>1</v>
      </c>
      <c r="X360" s="15" t="s">
        <v>261</v>
      </c>
      <c r="Y360" s="15" t="b">
        <v>1</v>
      </c>
      <c r="Z360" s="15" t="s">
        <v>1221</v>
      </c>
      <c r="AA360" s="36" t="s">
        <v>265</v>
      </c>
      <c r="AB360" s="15" t="s">
        <v>14</v>
      </c>
      <c r="AC360" s="15"/>
      <c r="AD360" s="15" t="str">
        <f>VLOOKUP(J360,[1]All!$I$78:$J$376,2,FALSE)</f>
        <v>Oke</v>
      </c>
      <c r="AE360" s="37">
        <f t="shared" si="20"/>
        <v>7890869.0764119597</v>
      </c>
      <c r="AF360" s="5">
        <f t="shared" si="21"/>
        <v>867995.59840531554</v>
      </c>
      <c r="AG360" s="15"/>
      <c r="AH360" s="15"/>
      <c r="AI360" s="38">
        <f t="shared" si="19"/>
        <v>8758864.6748172753</v>
      </c>
      <c r="AJ360" s="15" t="s">
        <v>14</v>
      </c>
      <c r="AK360" s="15" t="s">
        <v>14</v>
      </c>
      <c r="AL360" s="15" t="s">
        <v>261</v>
      </c>
      <c r="AM360" s="15" t="s">
        <v>261</v>
      </c>
      <c r="AN360" s="15" t="s">
        <v>14</v>
      </c>
      <c r="AO360" s="72" t="s">
        <v>261</v>
      </c>
      <c r="AP360" s="15" t="s">
        <v>14</v>
      </c>
      <c r="AQ360" s="15" t="s">
        <v>1391</v>
      </c>
      <c r="AR360" s="15"/>
    </row>
    <row r="361" spans="1:44" ht="14.25" customHeight="1" x14ac:dyDescent="0.25">
      <c r="A361" s="6" t="e">
        <f t="shared" si="22"/>
        <v>#REF!</v>
      </c>
      <c r="B361" s="21">
        <v>365</v>
      </c>
      <c r="C361" s="22" t="s">
        <v>64</v>
      </c>
      <c r="D361" s="23" t="s">
        <v>65</v>
      </c>
      <c r="E361" s="24" t="s">
        <v>14</v>
      </c>
      <c r="F361" s="24" t="s">
        <v>131</v>
      </c>
      <c r="G361" s="25" t="s">
        <v>80</v>
      </c>
      <c r="H361" s="24" t="s">
        <v>601</v>
      </c>
      <c r="I361" s="27" t="s">
        <v>1223</v>
      </c>
      <c r="J361" s="26">
        <v>13821</v>
      </c>
      <c r="K361" s="27"/>
      <c r="L361" s="28">
        <v>39142</v>
      </c>
      <c r="M361" s="28">
        <v>39142</v>
      </c>
      <c r="N361" s="29" t="s">
        <v>348</v>
      </c>
      <c r="O361" s="31" t="s">
        <v>349</v>
      </c>
      <c r="P361" s="35" t="s">
        <v>17</v>
      </c>
      <c r="Q361" s="31" t="s">
        <v>73</v>
      </c>
      <c r="R361" s="32" t="s">
        <v>1224</v>
      </c>
      <c r="S361" s="33" t="s">
        <v>136</v>
      </c>
      <c r="T361" s="34">
        <v>39142</v>
      </c>
      <c r="U361" s="15" t="b">
        <v>1</v>
      </c>
      <c r="V361" s="15" t="s">
        <v>14</v>
      </c>
      <c r="W361" s="15" t="b">
        <v>1</v>
      </c>
      <c r="X361" s="15" t="s">
        <v>131</v>
      </c>
      <c r="Y361" s="15" t="b">
        <v>1</v>
      </c>
      <c r="Z361" s="15" t="s">
        <v>1223</v>
      </c>
      <c r="AA361" s="36" t="s">
        <v>1189</v>
      </c>
      <c r="AB361" s="15" t="s">
        <v>14</v>
      </c>
      <c r="AC361" s="15"/>
      <c r="AD361" s="15" t="str">
        <f>VLOOKUP(J361,[1]All!$I$78:$J$376,2,FALSE)</f>
        <v>Oke</v>
      </c>
      <c r="AE361" s="37">
        <f t="shared" si="20"/>
        <v>7890869.0764119597</v>
      </c>
      <c r="AF361" s="5">
        <f t="shared" si="21"/>
        <v>867995.59840531554</v>
      </c>
      <c r="AG361" s="15"/>
      <c r="AH361" s="15"/>
      <c r="AI361" s="38">
        <f t="shared" si="19"/>
        <v>8758864.6748172753</v>
      </c>
      <c r="AJ361" s="15" t="s">
        <v>14</v>
      </c>
      <c r="AK361" s="15" t="s">
        <v>14</v>
      </c>
      <c r="AL361" s="15" t="s">
        <v>131</v>
      </c>
      <c r="AM361" s="15" t="s">
        <v>131</v>
      </c>
      <c r="AN361" s="15" t="s">
        <v>14</v>
      </c>
      <c r="AO361" s="72" t="s">
        <v>131</v>
      </c>
      <c r="AP361" s="15" t="s">
        <v>14</v>
      </c>
      <c r="AQ361" s="15" t="s">
        <v>1416</v>
      </c>
      <c r="AR361" s="15"/>
    </row>
    <row r="362" spans="1:44" ht="14.25" customHeight="1" x14ac:dyDescent="0.25">
      <c r="A362" s="6" t="e">
        <f t="shared" si="22"/>
        <v>#REF!</v>
      </c>
      <c r="B362" s="21">
        <v>366</v>
      </c>
      <c r="C362" s="22" t="s">
        <v>64</v>
      </c>
      <c r="D362" s="23" t="s">
        <v>65</v>
      </c>
      <c r="E362" s="24" t="s">
        <v>14</v>
      </c>
      <c r="F362" s="24" t="s">
        <v>261</v>
      </c>
      <c r="G362" s="25" t="s">
        <v>80</v>
      </c>
      <c r="H362" s="24" t="s">
        <v>1225</v>
      </c>
      <c r="I362" s="27" t="s">
        <v>1226</v>
      </c>
      <c r="J362" s="26">
        <v>13823</v>
      </c>
      <c r="K362" s="27"/>
      <c r="L362" s="28">
        <v>39142</v>
      </c>
      <c r="M362" s="28">
        <v>39142</v>
      </c>
      <c r="N362" s="29" t="s">
        <v>348</v>
      </c>
      <c r="O362" s="31" t="s">
        <v>349</v>
      </c>
      <c r="P362" s="35" t="s">
        <v>17</v>
      </c>
      <c r="Q362" s="31" t="s">
        <v>134</v>
      </c>
      <c r="R362" s="32" t="s">
        <v>1227</v>
      </c>
      <c r="S362" s="33" t="s">
        <v>264</v>
      </c>
      <c r="T362" s="34">
        <v>39142</v>
      </c>
      <c r="U362" s="15" t="b">
        <v>1</v>
      </c>
      <c r="V362" s="15" t="s">
        <v>14</v>
      </c>
      <c r="W362" s="15" t="b">
        <v>1</v>
      </c>
      <c r="X362" s="15" t="s">
        <v>261</v>
      </c>
      <c r="Y362" s="15" t="b">
        <v>1</v>
      </c>
      <c r="Z362" s="15" t="s">
        <v>1226</v>
      </c>
      <c r="AA362" s="36" t="s">
        <v>469</v>
      </c>
      <c r="AB362" s="15" t="s">
        <v>14</v>
      </c>
      <c r="AC362" s="15"/>
      <c r="AD362" s="15" t="str">
        <f>VLOOKUP(J362,[1]All!$I$78:$J$376,2,FALSE)</f>
        <v>Oke</v>
      </c>
      <c r="AE362" s="37">
        <f t="shared" si="20"/>
        <v>7890869.0764119597</v>
      </c>
      <c r="AF362" s="5">
        <f t="shared" si="21"/>
        <v>867995.59840531554</v>
      </c>
      <c r="AG362" s="15"/>
      <c r="AH362" s="15"/>
      <c r="AI362" s="38">
        <f t="shared" si="19"/>
        <v>8758864.6748172753</v>
      </c>
      <c r="AJ362" s="15" t="s">
        <v>14</v>
      </c>
      <c r="AK362" s="15" t="s">
        <v>14</v>
      </c>
      <c r="AL362" s="15" t="s">
        <v>261</v>
      </c>
      <c r="AM362" s="15" t="s">
        <v>261</v>
      </c>
      <c r="AN362" s="15" t="s">
        <v>14</v>
      </c>
      <c r="AO362" s="72" t="s">
        <v>261</v>
      </c>
      <c r="AP362" s="15" t="s">
        <v>14</v>
      </c>
      <c r="AQ362" s="15" t="s">
        <v>1476</v>
      </c>
      <c r="AR362" s="15"/>
    </row>
    <row r="363" spans="1:44" ht="14.25" customHeight="1" x14ac:dyDescent="0.25">
      <c r="A363" s="6" t="e">
        <f t="shared" si="22"/>
        <v>#REF!</v>
      </c>
      <c r="B363" s="21">
        <v>367</v>
      </c>
      <c r="C363" s="22" t="s">
        <v>64</v>
      </c>
      <c r="D363" s="23" t="s">
        <v>65</v>
      </c>
      <c r="E363" s="24" t="s">
        <v>14</v>
      </c>
      <c r="F363" s="24" t="s">
        <v>261</v>
      </c>
      <c r="G363" s="25" t="s">
        <v>80</v>
      </c>
      <c r="H363" s="24" t="s">
        <v>1228</v>
      </c>
      <c r="I363" s="27" t="s">
        <v>1229</v>
      </c>
      <c r="J363" s="26">
        <v>13824</v>
      </c>
      <c r="K363" s="27"/>
      <c r="L363" s="28">
        <v>39142</v>
      </c>
      <c r="M363" s="28">
        <v>39142</v>
      </c>
      <c r="N363" s="29" t="s">
        <v>348</v>
      </c>
      <c r="O363" s="31" t="s">
        <v>349</v>
      </c>
      <c r="P363" s="35" t="s">
        <v>17</v>
      </c>
      <c r="Q363" s="31" t="s">
        <v>73</v>
      </c>
      <c r="R363" s="32" t="s">
        <v>1230</v>
      </c>
      <c r="S363" s="33" t="s">
        <v>264</v>
      </c>
      <c r="T363" s="34">
        <v>39142</v>
      </c>
      <c r="U363" s="15" t="b">
        <v>1</v>
      </c>
      <c r="V363" s="15" t="s">
        <v>14</v>
      </c>
      <c r="W363" s="15" t="b">
        <v>1</v>
      </c>
      <c r="X363" s="15" t="s">
        <v>261</v>
      </c>
      <c r="Y363" s="15" t="b">
        <v>1</v>
      </c>
      <c r="Z363" s="15" t="s">
        <v>1229</v>
      </c>
      <c r="AA363" s="36" t="s">
        <v>469</v>
      </c>
      <c r="AB363" s="15" t="s">
        <v>14</v>
      </c>
      <c r="AC363" s="15"/>
      <c r="AD363" s="15" t="str">
        <f>VLOOKUP(J363,[1]All!$I$78:$J$376,2,FALSE)</f>
        <v>Oke</v>
      </c>
      <c r="AE363" s="37">
        <f t="shared" si="20"/>
        <v>7890869.0764119597</v>
      </c>
      <c r="AF363" s="5">
        <f t="shared" si="21"/>
        <v>867995.59840531554</v>
      </c>
      <c r="AG363" s="15"/>
      <c r="AH363" s="15"/>
      <c r="AI363" s="38">
        <f t="shared" si="19"/>
        <v>8758864.6748172753</v>
      </c>
      <c r="AJ363" s="15" t="s">
        <v>14</v>
      </c>
      <c r="AK363" s="15" t="s">
        <v>14</v>
      </c>
      <c r="AL363" s="15" t="s">
        <v>261</v>
      </c>
      <c r="AM363" s="15" t="s">
        <v>261</v>
      </c>
      <c r="AN363" s="15" t="s">
        <v>14</v>
      </c>
      <c r="AO363" s="72" t="s">
        <v>261</v>
      </c>
      <c r="AP363" s="15" t="s">
        <v>14</v>
      </c>
      <c r="AQ363" s="15" t="s">
        <v>1477</v>
      </c>
      <c r="AR363" s="15"/>
    </row>
    <row r="364" spans="1:44" ht="14.25" customHeight="1" x14ac:dyDescent="0.25">
      <c r="A364" s="6" t="e">
        <f t="shared" si="22"/>
        <v>#REF!</v>
      </c>
      <c r="B364" s="21">
        <v>368</v>
      </c>
      <c r="C364" s="22" t="s">
        <v>64</v>
      </c>
      <c r="D364" s="23" t="s">
        <v>65</v>
      </c>
      <c r="E364" s="24" t="s">
        <v>470</v>
      </c>
      <c r="F364" s="24" t="s">
        <v>67</v>
      </c>
      <c r="G364" s="25" t="s">
        <v>68</v>
      </c>
      <c r="H364" s="24" t="s">
        <v>1231</v>
      </c>
      <c r="I364" s="27" t="s">
        <v>1232</v>
      </c>
      <c r="J364" s="26">
        <v>13928</v>
      </c>
      <c r="K364" s="27"/>
      <c r="L364" s="28">
        <v>39173</v>
      </c>
      <c r="M364" s="28">
        <v>39173</v>
      </c>
      <c r="N364" s="29" t="s">
        <v>348</v>
      </c>
      <c r="O364" s="31" t="s">
        <v>349</v>
      </c>
      <c r="P364" s="35" t="s">
        <v>17</v>
      </c>
      <c r="Q364" s="31" t="s">
        <v>73</v>
      </c>
      <c r="R364" s="32" t="s">
        <v>1233</v>
      </c>
      <c r="S364" s="33" t="s">
        <v>75</v>
      </c>
      <c r="T364" s="34">
        <v>39173</v>
      </c>
      <c r="U364" s="15" t="b">
        <v>1</v>
      </c>
      <c r="V364" s="15" t="s">
        <v>470</v>
      </c>
      <c r="W364" s="15" t="b">
        <v>1</v>
      </c>
      <c r="X364" s="15" t="s">
        <v>67</v>
      </c>
      <c r="Y364" s="15" t="b">
        <v>1</v>
      </c>
      <c r="Z364" s="15" t="s">
        <v>1232</v>
      </c>
      <c r="AA364" s="36" t="s">
        <v>474</v>
      </c>
      <c r="AB364" s="15" t="s">
        <v>470</v>
      </c>
      <c r="AC364" s="15"/>
      <c r="AD364" s="15" t="str">
        <f>VLOOKUP(J364,[1]All!$I$78:$J$376,2,FALSE)</f>
        <v>Oke</v>
      </c>
      <c r="AE364" s="37">
        <f t="shared" si="20"/>
        <v>7890869.0764119597</v>
      </c>
      <c r="AF364" s="5">
        <f t="shared" si="21"/>
        <v>867995.59840531554</v>
      </c>
      <c r="AG364" s="15"/>
      <c r="AH364" s="15"/>
      <c r="AI364" s="38">
        <f t="shared" si="19"/>
        <v>8758864.6748172753</v>
      </c>
      <c r="AJ364" s="15" t="s">
        <v>470</v>
      </c>
      <c r="AK364" s="15" t="s">
        <v>470</v>
      </c>
      <c r="AL364" s="15" t="s">
        <v>67</v>
      </c>
      <c r="AM364" s="15" t="s">
        <v>67</v>
      </c>
      <c r="AN364" s="15" t="s">
        <v>22</v>
      </c>
      <c r="AO364" s="72" t="s">
        <v>67</v>
      </c>
      <c r="AP364" s="15" t="s">
        <v>22</v>
      </c>
      <c r="AQ364" s="15" t="s">
        <v>1478</v>
      </c>
      <c r="AR364" s="15" t="s">
        <v>1493</v>
      </c>
    </row>
    <row r="365" spans="1:44" ht="14.25" customHeight="1" x14ac:dyDescent="0.25">
      <c r="A365" s="6" t="e">
        <f t="shared" si="22"/>
        <v>#REF!</v>
      </c>
      <c r="B365" s="21">
        <v>369</v>
      </c>
      <c r="C365" s="22" t="s">
        <v>64</v>
      </c>
      <c r="D365" s="23" t="s">
        <v>65</v>
      </c>
      <c r="E365" s="24" t="s">
        <v>233</v>
      </c>
      <c r="F365" s="24" t="s">
        <v>616</v>
      </c>
      <c r="G365" s="25" t="s">
        <v>80</v>
      </c>
      <c r="H365" s="24" t="s">
        <v>914</v>
      </c>
      <c r="I365" s="27" t="s">
        <v>1234</v>
      </c>
      <c r="J365" s="26">
        <v>13975</v>
      </c>
      <c r="K365" s="27"/>
      <c r="L365" s="28">
        <v>39181</v>
      </c>
      <c r="M365" s="28">
        <v>39181</v>
      </c>
      <c r="N365" s="29" t="s">
        <v>348</v>
      </c>
      <c r="O365" s="31" t="s">
        <v>349</v>
      </c>
      <c r="P365" s="35" t="s">
        <v>17</v>
      </c>
      <c r="Q365" s="31" t="s">
        <v>134</v>
      </c>
      <c r="R365" s="32" t="s">
        <v>1235</v>
      </c>
      <c r="S365" s="33" t="s">
        <v>510</v>
      </c>
      <c r="T365" s="34">
        <v>39181</v>
      </c>
      <c r="U365" s="15" t="b">
        <v>1</v>
      </c>
      <c r="V365" s="15" t="s">
        <v>233</v>
      </c>
      <c r="W365" s="15" t="b">
        <v>1</v>
      </c>
      <c r="X365" s="15" t="s">
        <v>616</v>
      </c>
      <c r="Y365" s="15" t="b">
        <v>1</v>
      </c>
      <c r="Z365" s="15" t="s">
        <v>1234</v>
      </c>
      <c r="AA365" s="36" t="s">
        <v>1236</v>
      </c>
      <c r="AB365" s="15" t="s">
        <v>233</v>
      </c>
      <c r="AC365" s="15"/>
      <c r="AD365" s="15" t="str">
        <f>VLOOKUP(J365,[1]All!$I$78:$J$376,2,FALSE)</f>
        <v>Oke</v>
      </c>
      <c r="AE365" s="37">
        <f t="shared" si="20"/>
        <v>7890869.0764119597</v>
      </c>
      <c r="AF365" s="5">
        <f t="shared" si="21"/>
        <v>867995.59840531554</v>
      </c>
      <c r="AG365" s="15"/>
      <c r="AH365" s="15"/>
      <c r="AI365" s="38">
        <f t="shared" si="19"/>
        <v>8758864.6748172753</v>
      </c>
      <c r="AJ365" s="15" t="s">
        <v>233</v>
      </c>
      <c r="AK365" s="15" t="s">
        <v>233</v>
      </c>
      <c r="AL365" s="15" t="s">
        <v>616</v>
      </c>
      <c r="AM365" s="15" t="s">
        <v>616</v>
      </c>
      <c r="AN365" s="15" t="s">
        <v>233</v>
      </c>
      <c r="AO365" s="72" t="s">
        <v>616</v>
      </c>
      <c r="AP365" s="15" t="s">
        <v>2</v>
      </c>
      <c r="AQ365" s="15" t="s">
        <v>1453</v>
      </c>
      <c r="AR365" s="15"/>
    </row>
    <row r="366" spans="1:44" ht="14.25" customHeight="1" x14ac:dyDescent="0.25">
      <c r="A366" s="6" t="e">
        <f t="shared" si="22"/>
        <v>#REF!</v>
      </c>
      <c r="B366" s="21">
        <v>370</v>
      </c>
      <c r="C366" s="22" t="s">
        <v>64</v>
      </c>
      <c r="D366" s="23" t="s">
        <v>65</v>
      </c>
      <c r="E366" s="24" t="s">
        <v>14</v>
      </c>
      <c r="F366" s="24" t="s">
        <v>252</v>
      </c>
      <c r="G366" s="25" t="s">
        <v>80</v>
      </c>
      <c r="H366" s="24" t="s">
        <v>113</v>
      </c>
      <c r="I366" s="27" t="s">
        <v>1237</v>
      </c>
      <c r="J366" s="26">
        <v>13987</v>
      </c>
      <c r="K366" s="27"/>
      <c r="L366" s="28">
        <v>39181</v>
      </c>
      <c r="M366" s="28">
        <v>39181</v>
      </c>
      <c r="N366" s="29" t="s">
        <v>348</v>
      </c>
      <c r="O366" s="31" t="s">
        <v>349</v>
      </c>
      <c r="P366" s="35" t="s">
        <v>17</v>
      </c>
      <c r="Q366" s="31" t="s">
        <v>73</v>
      </c>
      <c r="R366" s="32" t="s">
        <v>1238</v>
      </c>
      <c r="S366" s="33" t="s">
        <v>136</v>
      </c>
      <c r="T366" s="34">
        <v>39181</v>
      </c>
      <c r="U366" s="15" t="b">
        <v>1</v>
      </c>
      <c r="V366" s="15" t="s">
        <v>14</v>
      </c>
      <c r="W366" s="15" t="b">
        <v>1</v>
      </c>
      <c r="X366" s="15" t="s">
        <v>252</v>
      </c>
      <c r="Y366" s="15" t="b">
        <v>1</v>
      </c>
      <c r="Z366" s="15" t="s">
        <v>1237</v>
      </c>
      <c r="AA366" s="36" t="s">
        <v>1198</v>
      </c>
      <c r="AB366" s="15" t="s">
        <v>14</v>
      </c>
      <c r="AC366" s="15"/>
      <c r="AD366" s="15" t="str">
        <f>VLOOKUP(J366,[1]All!$I$78:$J$376,2,FALSE)</f>
        <v>Oke</v>
      </c>
      <c r="AE366" s="37">
        <f t="shared" si="20"/>
        <v>7890869.0764119597</v>
      </c>
      <c r="AF366" s="5">
        <f t="shared" si="21"/>
        <v>867995.59840531554</v>
      </c>
      <c r="AG366" s="15"/>
      <c r="AH366" s="15"/>
      <c r="AI366" s="38">
        <f t="shared" si="19"/>
        <v>8758864.6748172753</v>
      </c>
      <c r="AJ366" s="15" t="s">
        <v>14</v>
      </c>
      <c r="AK366" s="15" t="s">
        <v>14</v>
      </c>
      <c r="AL366" s="15" t="s">
        <v>252</v>
      </c>
      <c r="AM366" s="15" t="s">
        <v>138</v>
      </c>
      <c r="AN366" s="15" t="s">
        <v>14</v>
      </c>
      <c r="AO366" s="72" t="s">
        <v>252</v>
      </c>
      <c r="AP366" s="15" t="s">
        <v>14</v>
      </c>
      <c r="AQ366" s="15" t="s">
        <v>1479</v>
      </c>
      <c r="AR366" s="15"/>
    </row>
    <row r="367" spans="1:44" ht="14.25" customHeight="1" x14ac:dyDescent="0.25">
      <c r="A367" s="6" t="e">
        <f t="shared" si="22"/>
        <v>#REF!</v>
      </c>
      <c r="B367" s="21">
        <v>371</v>
      </c>
      <c r="C367" s="22" t="s">
        <v>64</v>
      </c>
      <c r="D367" s="23" t="s">
        <v>65</v>
      </c>
      <c r="E367" s="24" t="s">
        <v>14</v>
      </c>
      <c r="F367" s="24" t="s">
        <v>131</v>
      </c>
      <c r="G367" s="25" t="s">
        <v>80</v>
      </c>
      <c r="H367" s="24" t="s">
        <v>1239</v>
      </c>
      <c r="I367" s="27" t="s">
        <v>1240</v>
      </c>
      <c r="J367" s="26">
        <v>13989</v>
      </c>
      <c r="K367" s="27"/>
      <c r="L367" s="28">
        <v>39173</v>
      </c>
      <c r="M367" s="28">
        <v>39173</v>
      </c>
      <c r="N367" s="29" t="s">
        <v>348</v>
      </c>
      <c r="O367" s="31" t="s">
        <v>349</v>
      </c>
      <c r="P367" s="35" t="s">
        <v>17</v>
      </c>
      <c r="Q367" s="31" t="s">
        <v>73</v>
      </c>
      <c r="R367" s="32" t="s">
        <v>1241</v>
      </c>
      <c r="S367" s="33" t="s">
        <v>136</v>
      </c>
      <c r="T367" s="34">
        <v>39173</v>
      </c>
      <c r="U367" s="15" t="b">
        <v>1</v>
      </c>
      <c r="V367" s="15" t="s">
        <v>14</v>
      </c>
      <c r="W367" s="15" t="b">
        <v>1</v>
      </c>
      <c r="X367" s="15" t="s">
        <v>131</v>
      </c>
      <c r="Y367" s="15" t="b">
        <v>1</v>
      </c>
      <c r="Z367" s="15" t="s">
        <v>1240</v>
      </c>
      <c r="AA367" s="36" t="s">
        <v>942</v>
      </c>
      <c r="AB367" s="15" t="s">
        <v>14</v>
      </c>
      <c r="AC367" s="15"/>
      <c r="AD367" s="15" t="str">
        <f>VLOOKUP(J367,[1]All!$I$78:$J$376,2,FALSE)</f>
        <v>Oke</v>
      </c>
      <c r="AE367" s="37">
        <f t="shared" si="20"/>
        <v>7890869.0764119597</v>
      </c>
      <c r="AF367" s="5">
        <f t="shared" si="21"/>
        <v>867995.59840531554</v>
      </c>
      <c r="AG367" s="15"/>
      <c r="AH367" s="15"/>
      <c r="AI367" s="38">
        <f t="shared" si="19"/>
        <v>8758864.6748172753</v>
      </c>
      <c r="AJ367" s="15" t="s">
        <v>14</v>
      </c>
      <c r="AK367" s="15" t="s">
        <v>14</v>
      </c>
      <c r="AL367" s="15" t="s">
        <v>131</v>
      </c>
      <c r="AM367" s="15" t="s">
        <v>131</v>
      </c>
      <c r="AN367" s="15" t="s">
        <v>14</v>
      </c>
      <c r="AO367" s="72" t="s">
        <v>131</v>
      </c>
      <c r="AP367" s="15" t="s">
        <v>14</v>
      </c>
      <c r="AQ367" s="15" t="s">
        <v>1239</v>
      </c>
      <c r="AR367" s="15"/>
    </row>
    <row r="368" spans="1:44" ht="14.25" customHeight="1" x14ac:dyDescent="0.25">
      <c r="A368" s="6" t="e">
        <f t="shared" si="22"/>
        <v>#REF!</v>
      </c>
      <c r="B368" s="21">
        <v>372</v>
      </c>
      <c r="C368" s="22" t="s">
        <v>64</v>
      </c>
      <c r="D368" s="23" t="s">
        <v>65</v>
      </c>
      <c r="E368" s="24" t="s">
        <v>253</v>
      </c>
      <c r="F368" s="24" t="s">
        <v>445</v>
      </c>
      <c r="G368" s="25" t="s">
        <v>80</v>
      </c>
      <c r="H368" s="24" t="s">
        <v>413</v>
      </c>
      <c r="I368" s="27" t="s">
        <v>1242</v>
      </c>
      <c r="J368" s="26">
        <v>13996</v>
      </c>
      <c r="K368" s="27"/>
      <c r="L368" s="28">
        <v>39173</v>
      </c>
      <c r="M368" s="28">
        <v>39173</v>
      </c>
      <c r="N368" s="29" t="s">
        <v>348</v>
      </c>
      <c r="O368" s="31" t="s">
        <v>349</v>
      </c>
      <c r="P368" s="35" t="s">
        <v>17</v>
      </c>
      <c r="Q368" s="31" t="s">
        <v>73</v>
      </c>
      <c r="R368" s="32" t="s">
        <v>1243</v>
      </c>
      <c r="S368" s="33" t="s">
        <v>786</v>
      </c>
      <c r="T368" s="34">
        <v>39173</v>
      </c>
      <c r="U368" s="15" t="b">
        <v>1</v>
      </c>
      <c r="V368" s="15" t="s">
        <v>253</v>
      </c>
      <c r="W368" s="15" t="b">
        <v>1</v>
      </c>
      <c r="X368" s="15" t="s">
        <v>445</v>
      </c>
      <c r="Y368" s="15" t="b">
        <v>1</v>
      </c>
      <c r="Z368" s="15" t="s">
        <v>1242</v>
      </c>
      <c r="AA368" s="36" t="s">
        <v>1244</v>
      </c>
      <c r="AB368" s="15" t="s">
        <v>253</v>
      </c>
      <c r="AC368" s="15"/>
      <c r="AD368" s="15" t="str">
        <f>VLOOKUP(J368,[1]All!$I$78:$J$376,2,FALSE)</f>
        <v>Oke</v>
      </c>
      <c r="AE368" s="37">
        <f t="shared" si="20"/>
        <v>7890869.0764119597</v>
      </c>
      <c r="AF368" s="5">
        <f t="shared" si="21"/>
        <v>867995.59840531554</v>
      </c>
      <c r="AG368" s="15"/>
      <c r="AH368" s="15"/>
      <c r="AI368" s="38">
        <f t="shared" si="19"/>
        <v>8758864.6748172753</v>
      </c>
      <c r="AJ368" s="15" t="s">
        <v>253</v>
      </c>
      <c r="AK368" s="15" t="s">
        <v>253</v>
      </c>
      <c r="AL368" s="15" t="s">
        <v>445</v>
      </c>
      <c r="AM368" s="15" t="s">
        <v>445</v>
      </c>
      <c r="AN368" s="15" t="s">
        <v>9</v>
      </c>
      <c r="AO368" s="72" t="s">
        <v>445</v>
      </c>
      <c r="AP368" s="15" t="s">
        <v>9</v>
      </c>
      <c r="AQ368" s="15" t="s">
        <v>1473</v>
      </c>
      <c r="AR368" s="15"/>
    </row>
    <row r="369" spans="1:44" ht="14.25" customHeight="1" x14ac:dyDescent="0.25">
      <c r="A369" s="6" t="e">
        <f t="shared" si="22"/>
        <v>#REF!</v>
      </c>
      <c r="B369" s="21">
        <v>373</v>
      </c>
      <c r="C369" s="22" t="s">
        <v>64</v>
      </c>
      <c r="D369" s="23" t="s">
        <v>65</v>
      </c>
      <c r="E369" s="24" t="s">
        <v>14</v>
      </c>
      <c r="F369" s="24" t="s">
        <v>269</v>
      </c>
      <c r="G369" s="25" t="s">
        <v>80</v>
      </c>
      <c r="H369" s="24" t="s">
        <v>113</v>
      </c>
      <c r="I369" s="27" t="s">
        <v>1245</v>
      </c>
      <c r="J369" s="26">
        <v>13997</v>
      </c>
      <c r="K369" s="27"/>
      <c r="L369" s="28">
        <v>39173</v>
      </c>
      <c r="M369" s="28">
        <v>39173</v>
      </c>
      <c r="N369" s="29" t="s">
        <v>348</v>
      </c>
      <c r="O369" s="31" t="s">
        <v>349</v>
      </c>
      <c r="P369" s="35" t="s">
        <v>17</v>
      </c>
      <c r="Q369" s="31" t="s">
        <v>73</v>
      </c>
      <c r="R369" s="32" t="s">
        <v>1246</v>
      </c>
      <c r="S369" s="33" t="s">
        <v>264</v>
      </c>
      <c r="T369" s="34">
        <v>39173</v>
      </c>
      <c r="U369" s="15" t="b">
        <v>1</v>
      </c>
      <c r="V369" s="15" t="s">
        <v>14</v>
      </c>
      <c r="W369" s="15" t="b">
        <v>1</v>
      </c>
      <c r="X369" s="15" t="s">
        <v>269</v>
      </c>
      <c r="Y369" s="15" t="b">
        <v>1</v>
      </c>
      <c r="Z369" s="15" t="s">
        <v>1245</v>
      </c>
      <c r="AA369" s="36" t="s">
        <v>272</v>
      </c>
      <c r="AB369" s="15" t="s">
        <v>14</v>
      </c>
      <c r="AC369" s="15"/>
      <c r="AD369" s="15" t="str">
        <f>VLOOKUP(J369,[1]All!$I$78:$J$376,2,FALSE)</f>
        <v>Oke</v>
      </c>
      <c r="AE369" s="37">
        <f t="shared" si="20"/>
        <v>7890869.0764119597</v>
      </c>
      <c r="AF369" s="5">
        <f t="shared" si="21"/>
        <v>867995.59840531554</v>
      </c>
      <c r="AG369" s="15"/>
      <c r="AH369" s="15"/>
      <c r="AI369" s="38">
        <f t="shared" si="19"/>
        <v>8758864.6748172753</v>
      </c>
      <c r="AJ369" s="15" t="s">
        <v>14</v>
      </c>
      <c r="AK369" s="15" t="s">
        <v>14</v>
      </c>
      <c r="AL369" s="15" t="s">
        <v>269</v>
      </c>
      <c r="AM369" s="15" t="s">
        <v>269</v>
      </c>
      <c r="AN369" s="15" t="s">
        <v>14</v>
      </c>
      <c r="AO369" s="72" t="s">
        <v>269</v>
      </c>
      <c r="AP369" s="15" t="s">
        <v>14</v>
      </c>
      <c r="AQ369" s="15" t="s">
        <v>1391</v>
      </c>
      <c r="AR369" s="15"/>
    </row>
    <row r="370" spans="1:44" ht="14.25" customHeight="1" x14ac:dyDescent="0.25">
      <c r="A370" s="7"/>
      <c r="B370" s="21">
        <v>374</v>
      </c>
      <c r="C370" s="22" t="s">
        <v>64</v>
      </c>
      <c r="D370" s="23" t="s">
        <v>65</v>
      </c>
      <c r="E370" s="24" t="s">
        <v>233</v>
      </c>
      <c r="F370" s="24" t="s">
        <v>1247</v>
      </c>
      <c r="G370" s="25" t="s">
        <v>80</v>
      </c>
      <c r="H370" s="24" t="s">
        <v>1248</v>
      </c>
      <c r="I370" s="27" t="s">
        <v>1249</v>
      </c>
      <c r="J370" s="26">
        <v>3494</v>
      </c>
      <c r="K370" s="27"/>
      <c r="L370" s="28">
        <v>35977</v>
      </c>
      <c r="M370" s="28">
        <v>35977</v>
      </c>
      <c r="N370" s="29" t="s">
        <v>1250</v>
      </c>
      <c r="O370" s="31" t="s">
        <v>1251</v>
      </c>
      <c r="P370" s="44" t="s">
        <v>18</v>
      </c>
      <c r="Q370" s="31" t="s">
        <v>73</v>
      </c>
      <c r="R370" s="32" t="s">
        <v>1252</v>
      </c>
      <c r="S370" s="33" t="s">
        <v>345</v>
      </c>
      <c r="T370" s="34">
        <v>35977</v>
      </c>
      <c r="U370" s="15" t="b">
        <v>1</v>
      </c>
      <c r="V370" s="15" t="s">
        <v>233</v>
      </c>
      <c r="W370" s="15" t="b">
        <v>1</v>
      </c>
      <c r="X370" s="15" t="s">
        <v>1247</v>
      </c>
      <c r="Y370" s="15" t="b">
        <v>1</v>
      </c>
      <c r="Z370" s="15" t="s">
        <v>1249</v>
      </c>
      <c r="AA370" s="15" t="s">
        <v>1253</v>
      </c>
      <c r="AB370" s="15" t="s">
        <v>233</v>
      </c>
      <c r="AC370" s="15"/>
      <c r="AD370" s="15" t="s">
        <v>77</v>
      </c>
      <c r="AE370" s="15"/>
      <c r="AF370" s="15"/>
      <c r="AG370" s="15"/>
      <c r="AH370" s="15"/>
      <c r="AI370" s="15"/>
      <c r="AJ370" s="15" t="s">
        <v>233</v>
      </c>
      <c r="AK370" s="15" t="s">
        <v>233</v>
      </c>
      <c r="AL370" s="15" t="s">
        <v>1247</v>
      </c>
      <c r="AM370" s="15" t="s">
        <v>1247</v>
      </c>
      <c r="AN370" s="15" t="s">
        <v>233</v>
      </c>
      <c r="AO370" s="72" t="s">
        <v>1247</v>
      </c>
      <c r="AP370" s="15" t="s">
        <v>2</v>
      </c>
      <c r="AQ370" s="15" t="s">
        <v>1390</v>
      </c>
      <c r="AR370" s="15"/>
    </row>
    <row r="371" spans="1:44" ht="14.25" customHeight="1" x14ac:dyDescent="0.25">
      <c r="A371" s="7"/>
      <c r="B371" s="21">
        <v>375</v>
      </c>
      <c r="C371" s="22" t="s">
        <v>64</v>
      </c>
      <c r="D371" s="23" t="s">
        <v>65</v>
      </c>
      <c r="E371" s="24" t="s">
        <v>233</v>
      </c>
      <c r="F371" s="24" t="s">
        <v>1254</v>
      </c>
      <c r="G371" s="25" t="s">
        <v>80</v>
      </c>
      <c r="H371" s="24" t="s">
        <v>1255</v>
      </c>
      <c r="I371" s="27" t="s">
        <v>1256</v>
      </c>
      <c r="J371" s="26">
        <v>3501</v>
      </c>
      <c r="K371" s="27"/>
      <c r="L371" s="28">
        <v>36069</v>
      </c>
      <c r="M371" s="28">
        <v>36069</v>
      </c>
      <c r="N371" s="29" t="s">
        <v>1250</v>
      </c>
      <c r="O371" s="31" t="s">
        <v>1251</v>
      </c>
      <c r="P371" s="44" t="s">
        <v>18</v>
      </c>
      <c r="Q371" s="31" t="s">
        <v>73</v>
      </c>
      <c r="R371" s="32" t="s">
        <v>1257</v>
      </c>
      <c r="S371" s="33" t="s">
        <v>510</v>
      </c>
      <c r="T371" s="34">
        <v>36069</v>
      </c>
      <c r="U371" s="15" t="b">
        <v>1</v>
      </c>
      <c r="V371" s="15" t="s">
        <v>233</v>
      </c>
      <c r="W371" s="15" t="b">
        <v>1</v>
      </c>
      <c r="X371" s="15" t="s">
        <v>1254</v>
      </c>
      <c r="Y371" s="15" t="b">
        <v>1</v>
      </c>
      <c r="Z371" s="15" t="s">
        <v>1256</v>
      </c>
      <c r="AA371" s="15" t="s">
        <v>1258</v>
      </c>
      <c r="AB371" s="15" t="s">
        <v>233</v>
      </c>
      <c r="AC371" s="15"/>
      <c r="AD371" s="15" t="s">
        <v>77</v>
      </c>
      <c r="AE371" s="15"/>
      <c r="AF371" s="15"/>
      <c r="AG371" s="15"/>
      <c r="AH371" s="15"/>
      <c r="AI371" s="15"/>
      <c r="AJ371" s="15" t="s">
        <v>233</v>
      </c>
      <c r="AK371" s="15" t="s">
        <v>233</v>
      </c>
      <c r="AL371" s="15" t="s">
        <v>1254</v>
      </c>
      <c r="AM371" s="15" t="s">
        <v>1254</v>
      </c>
      <c r="AN371" s="15" t="s">
        <v>233</v>
      </c>
      <c r="AO371" s="72" t="s">
        <v>1254</v>
      </c>
      <c r="AP371" s="15" t="s">
        <v>2</v>
      </c>
      <c r="AQ371" s="15" t="s">
        <v>1480</v>
      </c>
      <c r="AR371" s="15"/>
    </row>
    <row r="372" spans="1:44" ht="14.25" customHeight="1" x14ac:dyDescent="0.25">
      <c r="A372" s="7"/>
      <c r="B372" s="21">
        <v>376</v>
      </c>
      <c r="C372" s="22" t="s">
        <v>64</v>
      </c>
      <c r="D372" s="23" t="s">
        <v>65</v>
      </c>
      <c r="E372" s="24" t="s">
        <v>233</v>
      </c>
      <c r="F372" s="24" t="s">
        <v>392</v>
      </c>
      <c r="G372" s="25" t="s">
        <v>80</v>
      </c>
      <c r="H372" s="24" t="s">
        <v>1259</v>
      </c>
      <c r="I372" s="27" t="s">
        <v>1260</v>
      </c>
      <c r="J372" s="26">
        <v>3506</v>
      </c>
      <c r="K372" s="27"/>
      <c r="L372" s="28">
        <v>35674</v>
      </c>
      <c r="M372" s="28">
        <v>36069</v>
      </c>
      <c r="N372" s="29" t="s">
        <v>1250</v>
      </c>
      <c r="O372" s="31" t="s">
        <v>1251</v>
      </c>
      <c r="P372" s="44" t="s">
        <v>18</v>
      </c>
      <c r="Q372" s="31" t="s">
        <v>73</v>
      </c>
      <c r="R372" s="32" t="s">
        <v>1261</v>
      </c>
      <c r="S372" s="33" t="s">
        <v>395</v>
      </c>
      <c r="T372" s="34">
        <v>36069</v>
      </c>
      <c r="U372" s="15" t="b">
        <v>1</v>
      </c>
      <c r="V372" s="15" t="s">
        <v>233</v>
      </c>
      <c r="W372" s="15" t="b">
        <v>1</v>
      </c>
      <c r="X372" s="15" t="s">
        <v>392</v>
      </c>
      <c r="Y372" s="15" t="b">
        <v>1</v>
      </c>
      <c r="Z372" s="15" t="s">
        <v>1260</v>
      </c>
      <c r="AA372" s="15" t="s">
        <v>1262</v>
      </c>
      <c r="AB372" s="15" t="s">
        <v>233</v>
      </c>
      <c r="AC372" s="15"/>
      <c r="AD372" s="15" t="s">
        <v>77</v>
      </c>
      <c r="AE372" s="15"/>
      <c r="AF372" s="15"/>
      <c r="AG372" s="15"/>
      <c r="AH372" s="15"/>
      <c r="AI372" s="15"/>
      <c r="AJ372" s="15" t="s">
        <v>233</v>
      </c>
      <c r="AK372" s="15" t="s">
        <v>233</v>
      </c>
      <c r="AL372" s="15" t="s">
        <v>392</v>
      </c>
      <c r="AM372" s="15" t="s">
        <v>392</v>
      </c>
      <c r="AN372" s="15" t="s">
        <v>233</v>
      </c>
      <c r="AO372" s="72" t="s">
        <v>392</v>
      </c>
      <c r="AP372" s="15" t="s">
        <v>3</v>
      </c>
      <c r="AQ372" s="15" t="s">
        <v>918</v>
      </c>
      <c r="AR372" s="15"/>
    </row>
    <row r="373" spans="1:44" ht="14.25" customHeight="1" x14ac:dyDescent="0.25">
      <c r="A373" s="7"/>
      <c r="B373" s="21">
        <v>377</v>
      </c>
      <c r="C373" s="22" t="s">
        <v>64</v>
      </c>
      <c r="D373" s="23" t="s">
        <v>65</v>
      </c>
      <c r="E373" s="24" t="s">
        <v>502</v>
      </c>
      <c r="F373" s="24" t="s">
        <v>67</v>
      </c>
      <c r="G373" s="25" t="s">
        <v>68</v>
      </c>
      <c r="H373" s="24" t="s">
        <v>1263</v>
      </c>
      <c r="I373" s="27" t="s">
        <v>1264</v>
      </c>
      <c r="J373" s="26">
        <v>3507</v>
      </c>
      <c r="K373" s="27"/>
      <c r="L373" s="28">
        <v>36069</v>
      </c>
      <c r="M373" s="28">
        <v>36069</v>
      </c>
      <c r="N373" s="29" t="s">
        <v>1250</v>
      </c>
      <c r="O373" s="31" t="s">
        <v>1251</v>
      </c>
      <c r="P373" s="44" t="s">
        <v>18</v>
      </c>
      <c r="Q373" s="31" t="s">
        <v>73</v>
      </c>
      <c r="R373" s="32" t="s">
        <v>1265</v>
      </c>
      <c r="S373" s="33" t="s">
        <v>75</v>
      </c>
      <c r="T373" s="34">
        <v>36069</v>
      </c>
      <c r="U373" s="15" t="b">
        <v>1</v>
      </c>
      <c r="V373" s="15" t="s">
        <v>502</v>
      </c>
      <c r="W373" s="15" t="b">
        <v>1</v>
      </c>
      <c r="X373" s="15" t="s">
        <v>67</v>
      </c>
      <c r="Y373" s="15" t="b">
        <v>1</v>
      </c>
      <c r="Z373" s="15" t="s">
        <v>1264</v>
      </c>
      <c r="AA373" s="15" t="s">
        <v>506</v>
      </c>
      <c r="AB373" s="15" t="s">
        <v>502</v>
      </c>
      <c r="AC373" s="15"/>
      <c r="AD373" s="15" t="s">
        <v>77</v>
      </c>
      <c r="AE373" s="15"/>
      <c r="AF373" s="15"/>
      <c r="AG373" s="15"/>
      <c r="AH373" s="15"/>
      <c r="AI373" s="15"/>
      <c r="AJ373" s="15" t="s">
        <v>502</v>
      </c>
      <c r="AK373" s="15" t="s">
        <v>502</v>
      </c>
      <c r="AL373" s="15" t="s">
        <v>67</v>
      </c>
      <c r="AM373" s="15" t="s">
        <v>67</v>
      </c>
      <c r="AN373" s="15" t="s">
        <v>22</v>
      </c>
      <c r="AO373" s="72" t="s">
        <v>67</v>
      </c>
      <c r="AP373" s="15" t="s">
        <v>22</v>
      </c>
      <c r="AQ373" s="15" t="s">
        <v>1481</v>
      </c>
      <c r="AR373" s="15" t="s">
        <v>1493</v>
      </c>
    </row>
    <row r="374" spans="1:44" ht="14.25" customHeight="1" x14ac:dyDescent="0.25">
      <c r="A374" s="7"/>
      <c r="B374" s="21">
        <v>378</v>
      </c>
      <c r="C374" s="22" t="s">
        <v>64</v>
      </c>
      <c r="D374" s="23" t="s">
        <v>65</v>
      </c>
      <c r="E374" s="24" t="s">
        <v>220</v>
      </c>
      <c r="F374" s="24" t="s">
        <v>221</v>
      </c>
      <c r="G374" s="25" t="s">
        <v>80</v>
      </c>
      <c r="H374" s="24" t="s">
        <v>1266</v>
      </c>
      <c r="I374" s="27" t="s">
        <v>1267</v>
      </c>
      <c r="J374" s="26">
        <v>3508</v>
      </c>
      <c r="K374" s="27"/>
      <c r="L374" s="28">
        <v>36100</v>
      </c>
      <c r="M374" s="28">
        <v>36100</v>
      </c>
      <c r="N374" s="29" t="s">
        <v>1250</v>
      </c>
      <c r="O374" s="31" t="s">
        <v>1251</v>
      </c>
      <c r="P374" s="44" t="s">
        <v>18</v>
      </c>
      <c r="Q374" s="31" t="s">
        <v>73</v>
      </c>
      <c r="R374" s="32" t="s">
        <v>1268</v>
      </c>
      <c r="S374" s="33" t="s">
        <v>224</v>
      </c>
      <c r="T374" s="34">
        <v>36100</v>
      </c>
      <c r="U374" s="15" t="b">
        <v>1</v>
      </c>
      <c r="V374" s="15" t="s">
        <v>220</v>
      </c>
      <c r="W374" s="15" t="b">
        <v>1</v>
      </c>
      <c r="X374" s="15" t="s">
        <v>221</v>
      </c>
      <c r="Y374" s="15" t="b">
        <v>1</v>
      </c>
      <c r="Z374" s="15" t="s">
        <v>1267</v>
      </c>
      <c r="AA374" s="15" t="s">
        <v>1269</v>
      </c>
      <c r="AB374" s="15" t="s">
        <v>220</v>
      </c>
      <c r="AC374" s="15"/>
      <c r="AD374" s="15" t="s">
        <v>77</v>
      </c>
      <c r="AE374" s="15"/>
      <c r="AF374" s="15"/>
      <c r="AG374" s="15"/>
      <c r="AH374" s="15"/>
      <c r="AI374" s="15"/>
      <c r="AJ374" s="15" t="s">
        <v>220</v>
      </c>
      <c r="AK374" s="15" t="s">
        <v>220</v>
      </c>
      <c r="AL374" s="15" t="s">
        <v>221</v>
      </c>
      <c r="AM374" s="15" t="s">
        <v>221</v>
      </c>
      <c r="AN374" s="15" t="s">
        <v>4</v>
      </c>
      <c r="AO374" s="72" t="s">
        <v>221</v>
      </c>
      <c r="AP374" s="15" t="s">
        <v>4</v>
      </c>
      <c r="AQ374" s="15" t="s">
        <v>1480</v>
      </c>
      <c r="AR374" s="15"/>
    </row>
    <row r="375" spans="1:44" ht="14.25" customHeight="1" x14ac:dyDescent="0.25">
      <c r="A375" s="7"/>
      <c r="B375" s="21">
        <v>379</v>
      </c>
      <c r="C375" s="22" t="s">
        <v>64</v>
      </c>
      <c r="D375" s="23" t="s">
        <v>65</v>
      </c>
      <c r="E375" s="24" t="s">
        <v>220</v>
      </c>
      <c r="F375" s="24" t="s">
        <v>566</v>
      </c>
      <c r="G375" s="25" t="s">
        <v>80</v>
      </c>
      <c r="H375" s="24" t="s">
        <v>1270</v>
      </c>
      <c r="I375" s="27" t="s">
        <v>1271</v>
      </c>
      <c r="J375" s="26">
        <v>3509</v>
      </c>
      <c r="K375" s="27"/>
      <c r="L375" s="28">
        <v>36100</v>
      </c>
      <c r="M375" s="28">
        <v>36100</v>
      </c>
      <c r="N375" s="29" t="s">
        <v>1250</v>
      </c>
      <c r="O375" s="31" t="s">
        <v>1251</v>
      </c>
      <c r="P375" s="44" t="s">
        <v>18</v>
      </c>
      <c r="Q375" s="31" t="s">
        <v>73</v>
      </c>
      <c r="R375" s="32" t="s">
        <v>1272</v>
      </c>
      <c r="S375" s="33" t="s">
        <v>224</v>
      </c>
      <c r="T375" s="34">
        <v>36100</v>
      </c>
      <c r="U375" s="15" t="b">
        <v>1</v>
      </c>
      <c r="V375" s="15" t="s">
        <v>220</v>
      </c>
      <c r="W375" s="15" t="b">
        <v>1</v>
      </c>
      <c r="X375" s="15" t="s">
        <v>566</v>
      </c>
      <c r="Y375" s="15" t="b">
        <v>1</v>
      </c>
      <c r="Z375" s="15" t="s">
        <v>1271</v>
      </c>
      <c r="AA375" s="15" t="s">
        <v>1273</v>
      </c>
      <c r="AB375" s="15" t="s">
        <v>220</v>
      </c>
      <c r="AC375" s="15"/>
      <c r="AD375" s="15" t="s">
        <v>77</v>
      </c>
      <c r="AE375" s="15"/>
      <c r="AF375" s="15"/>
      <c r="AG375" s="15"/>
      <c r="AH375" s="15"/>
      <c r="AI375" s="15"/>
      <c r="AJ375" s="15" t="s">
        <v>220</v>
      </c>
      <c r="AK375" s="15" t="s">
        <v>220</v>
      </c>
      <c r="AL375" s="15" t="s">
        <v>566</v>
      </c>
      <c r="AM375" s="15" t="s">
        <v>566</v>
      </c>
      <c r="AN375" s="15" t="s">
        <v>4</v>
      </c>
      <c r="AO375" s="72" t="s">
        <v>566</v>
      </c>
      <c r="AP375" s="15" t="s">
        <v>4</v>
      </c>
      <c r="AQ375" s="15" t="s">
        <v>1427</v>
      </c>
      <c r="AR375" s="15"/>
    </row>
    <row r="376" spans="1:44" ht="14.25" customHeight="1" x14ac:dyDescent="0.25">
      <c r="A376" s="7"/>
      <c r="B376" s="21">
        <v>380</v>
      </c>
      <c r="C376" s="22" t="s">
        <v>64</v>
      </c>
      <c r="D376" s="23" t="s">
        <v>65</v>
      </c>
      <c r="E376" s="24" t="s">
        <v>1</v>
      </c>
      <c r="F376" s="24" t="s">
        <v>118</v>
      </c>
      <c r="G376" s="25" t="s">
        <v>80</v>
      </c>
      <c r="H376" s="54" t="s">
        <v>105</v>
      </c>
      <c r="I376" s="27" t="s">
        <v>1274</v>
      </c>
      <c r="J376" s="26">
        <v>3510</v>
      </c>
      <c r="K376" s="59"/>
      <c r="L376" s="28">
        <v>36100</v>
      </c>
      <c r="M376" s="28">
        <v>36100</v>
      </c>
      <c r="N376" s="55" t="s">
        <v>1250</v>
      </c>
      <c r="O376" s="31" t="s">
        <v>1251</v>
      </c>
      <c r="P376" s="63" t="s">
        <v>18</v>
      </c>
      <c r="Q376" s="31" t="s">
        <v>73</v>
      </c>
      <c r="R376" s="32" t="s">
        <v>1275</v>
      </c>
      <c r="S376" s="61" t="s">
        <v>121</v>
      </c>
      <c r="T376" s="34">
        <v>36100</v>
      </c>
      <c r="U376" s="15" t="b">
        <v>1</v>
      </c>
      <c r="V376" s="15" t="s">
        <v>1</v>
      </c>
      <c r="W376" s="15" t="b">
        <v>1</v>
      </c>
      <c r="X376" s="15" t="s">
        <v>118</v>
      </c>
      <c r="Y376" s="15" t="b">
        <v>1</v>
      </c>
      <c r="Z376" s="15" t="s">
        <v>1274</v>
      </c>
      <c r="AA376" s="15" t="s">
        <v>1276</v>
      </c>
      <c r="AB376" s="15" t="s">
        <v>1</v>
      </c>
      <c r="AC376" s="15"/>
      <c r="AD376" s="15" t="s">
        <v>77</v>
      </c>
      <c r="AE376" s="15"/>
      <c r="AF376" s="15"/>
      <c r="AG376" s="15"/>
      <c r="AH376" s="15"/>
      <c r="AI376" s="15"/>
      <c r="AJ376" s="15" t="s">
        <v>1</v>
      </c>
      <c r="AK376" s="15" t="s">
        <v>1</v>
      </c>
      <c r="AL376" s="15" t="s">
        <v>118</v>
      </c>
      <c r="AM376" s="15" t="s">
        <v>118</v>
      </c>
      <c r="AN376" s="15" t="s">
        <v>1</v>
      </c>
      <c r="AO376" s="72" t="s">
        <v>118</v>
      </c>
      <c r="AP376" s="15" t="s">
        <v>1</v>
      </c>
      <c r="AQ376" s="15" t="s">
        <v>1482</v>
      </c>
      <c r="AR376" s="15"/>
    </row>
    <row r="377" spans="1:44" ht="14.25" customHeight="1" x14ac:dyDescent="0.25">
      <c r="A377" s="7"/>
      <c r="B377" s="21">
        <v>381</v>
      </c>
      <c r="C377" s="22" t="s">
        <v>64</v>
      </c>
      <c r="D377" s="23" t="s">
        <v>65</v>
      </c>
      <c r="E377" s="24" t="s">
        <v>1</v>
      </c>
      <c r="F377" s="24" t="s">
        <v>118</v>
      </c>
      <c r="G377" s="25" t="s">
        <v>80</v>
      </c>
      <c r="H377" s="54" t="s">
        <v>932</v>
      </c>
      <c r="I377" s="27" t="s">
        <v>1277</v>
      </c>
      <c r="J377" s="26">
        <v>3512</v>
      </c>
      <c r="K377" s="59"/>
      <c r="L377" s="28">
        <v>36100</v>
      </c>
      <c r="M377" s="28">
        <v>36100</v>
      </c>
      <c r="N377" s="55" t="s">
        <v>1250</v>
      </c>
      <c r="O377" s="31" t="s">
        <v>1251</v>
      </c>
      <c r="P377" s="63" t="s">
        <v>18</v>
      </c>
      <c r="Q377" s="31" t="s">
        <v>73</v>
      </c>
      <c r="R377" s="32" t="s">
        <v>1278</v>
      </c>
      <c r="S377" s="61" t="s">
        <v>121</v>
      </c>
      <c r="T377" s="34">
        <v>36100</v>
      </c>
      <c r="U377" s="15" t="b">
        <v>1</v>
      </c>
      <c r="V377" s="15" t="s">
        <v>1</v>
      </c>
      <c r="W377" s="15" t="b">
        <v>1</v>
      </c>
      <c r="X377" s="15" t="s">
        <v>118</v>
      </c>
      <c r="Y377" s="15" t="b">
        <v>1</v>
      </c>
      <c r="Z377" s="15" t="s">
        <v>1277</v>
      </c>
      <c r="AA377" s="15" t="s">
        <v>699</v>
      </c>
      <c r="AB377" s="15" t="s">
        <v>1</v>
      </c>
      <c r="AC377" s="15"/>
      <c r="AD377" s="15" t="s">
        <v>77</v>
      </c>
      <c r="AE377" s="15"/>
      <c r="AF377" s="15"/>
      <c r="AG377" s="15"/>
      <c r="AH377" s="15"/>
      <c r="AI377" s="15"/>
      <c r="AJ377" s="15" t="s">
        <v>1</v>
      </c>
      <c r="AK377" s="15" t="s">
        <v>1</v>
      </c>
      <c r="AL377" s="15" t="s">
        <v>118</v>
      </c>
      <c r="AM377" s="15" t="s">
        <v>118</v>
      </c>
      <c r="AN377" s="15" t="s">
        <v>1</v>
      </c>
      <c r="AO377" s="72" t="s">
        <v>118</v>
      </c>
      <c r="AP377" s="15" t="s">
        <v>1</v>
      </c>
      <c r="AQ377" s="15" t="s">
        <v>1483</v>
      </c>
      <c r="AR377" s="15"/>
    </row>
    <row r="378" spans="1:44" ht="14.25" customHeight="1" x14ac:dyDescent="0.25">
      <c r="A378" s="7"/>
      <c r="B378" s="21">
        <v>382</v>
      </c>
      <c r="C378" s="22" t="s">
        <v>64</v>
      </c>
      <c r="D378" s="23" t="s">
        <v>65</v>
      </c>
      <c r="E378" s="24" t="s">
        <v>14</v>
      </c>
      <c r="F378" s="24" t="s">
        <v>269</v>
      </c>
      <c r="G378" s="25" t="s">
        <v>80</v>
      </c>
      <c r="H378" s="24" t="s">
        <v>1279</v>
      </c>
      <c r="I378" s="68" t="s">
        <v>1280</v>
      </c>
      <c r="J378" s="64">
        <v>3515</v>
      </c>
      <c r="K378" s="27"/>
      <c r="L378" s="28">
        <v>36100</v>
      </c>
      <c r="M378" s="28">
        <v>36100</v>
      </c>
      <c r="N378" s="29" t="s">
        <v>1250</v>
      </c>
      <c r="O378" s="66" t="s">
        <v>1251</v>
      </c>
      <c r="P378" s="44" t="s">
        <v>18</v>
      </c>
      <c r="Q378" s="66" t="s">
        <v>73</v>
      </c>
      <c r="R378" s="67" t="s">
        <v>1281</v>
      </c>
      <c r="S378" s="33" t="s">
        <v>264</v>
      </c>
      <c r="T378" s="34">
        <v>36100</v>
      </c>
      <c r="U378" s="15" t="b">
        <v>1</v>
      </c>
      <c r="V378" s="15" t="s">
        <v>14</v>
      </c>
      <c r="W378" s="15" t="b">
        <v>1</v>
      </c>
      <c r="X378" s="15" t="s">
        <v>269</v>
      </c>
      <c r="Y378" s="15" t="b">
        <v>1</v>
      </c>
      <c r="Z378" s="15" t="s">
        <v>1280</v>
      </c>
      <c r="AA378" s="15" t="s">
        <v>409</v>
      </c>
      <c r="AB378" s="15" t="s">
        <v>14</v>
      </c>
      <c r="AC378" s="15"/>
      <c r="AD378" s="15" t="s">
        <v>77</v>
      </c>
      <c r="AE378" s="15"/>
      <c r="AF378" s="15"/>
      <c r="AG378" s="15"/>
      <c r="AH378" s="15"/>
      <c r="AI378" s="15"/>
      <c r="AJ378" s="15" t="s">
        <v>14</v>
      </c>
      <c r="AK378" s="15" t="s">
        <v>14</v>
      </c>
      <c r="AL378" s="15" t="s">
        <v>269</v>
      </c>
      <c r="AM378" s="15" t="s">
        <v>261</v>
      </c>
      <c r="AN378" s="15" t="s">
        <v>14</v>
      </c>
      <c r="AO378" s="72" t="s">
        <v>269</v>
      </c>
      <c r="AP378" s="15" t="s">
        <v>14</v>
      </c>
      <c r="AQ378" s="15" t="s">
        <v>1484</v>
      </c>
      <c r="AR378" s="15"/>
    </row>
    <row r="379" spans="1:44" ht="14.25" customHeight="1" x14ac:dyDescent="0.25">
      <c r="A379" s="7"/>
      <c r="B379" s="21">
        <v>383</v>
      </c>
      <c r="C379" s="22" t="s">
        <v>64</v>
      </c>
      <c r="D379" s="23" t="s">
        <v>65</v>
      </c>
      <c r="E379" s="24" t="s">
        <v>14</v>
      </c>
      <c r="F379" s="24" t="s">
        <v>131</v>
      </c>
      <c r="G379" s="25" t="s">
        <v>80</v>
      </c>
      <c r="H379" s="24" t="s">
        <v>1137</v>
      </c>
      <c r="I379" s="27" t="s">
        <v>1282</v>
      </c>
      <c r="J379" s="26">
        <v>3516</v>
      </c>
      <c r="K379" s="27"/>
      <c r="L379" s="28">
        <v>36100</v>
      </c>
      <c r="M379" s="28">
        <v>36100</v>
      </c>
      <c r="N379" s="29" t="s">
        <v>1250</v>
      </c>
      <c r="O379" s="31" t="s">
        <v>1251</v>
      </c>
      <c r="P379" s="44" t="s">
        <v>18</v>
      </c>
      <c r="Q379" s="31" t="s">
        <v>73</v>
      </c>
      <c r="R379" s="32" t="s">
        <v>1283</v>
      </c>
      <c r="S379" s="33" t="s">
        <v>136</v>
      </c>
      <c r="T379" s="34">
        <v>36100</v>
      </c>
      <c r="U379" s="15" t="b">
        <v>1</v>
      </c>
      <c r="V379" s="15" t="s">
        <v>14</v>
      </c>
      <c r="W379" s="15" t="b">
        <v>1</v>
      </c>
      <c r="X379" s="15" t="s">
        <v>131</v>
      </c>
      <c r="Y379" s="15" t="b">
        <v>1</v>
      </c>
      <c r="Z379" s="15" t="s">
        <v>1282</v>
      </c>
      <c r="AA379" s="15" t="s">
        <v>1284</v>
      </c>
      <c r="AB379" s="15" t="s">
        <v>14</v>
      </c>
      <c r="AC379" s="15"/>
      <c r="AD379" s="15" t="s">
        <v>77</v>
      </c>
      <c r="AE379" s="15"/>
      <c r="AF379" s="15"/>
      <c r="AG379" s="15"/>
      <c r="AH379" s="15"/>
      <c r="AI379" s="15"/>
      <c r="AJ379" s="15" t="s">
        <v>14</v>
      </c>
      <c r="AK379" s="15" t="s">
        <v>14</v>
      </c>
      <c r="AL379" s="15" t="s">
        <v>131</v>
      </c>
      <c r="AM379" s="15" t="s">
        <v>131</v>
      </c>
      <c r="AN379" s="15" t="s">
        <v>14</v>
      </c>
      <c r="AO379" s="72" t="s">
        <v>131</v>
      </c>
      <c r="AP379" s="15" t="s">
        <v>14</v>
      </c>
      <c r="AQ379" s="15" t="s">
        <v>1485</v>
      </c>
      <c r="AR379" s="15"/>
    </row>
    <row r="380" spans="1:44" ht="14.25" customHeight="1" x14ac:dyDescent="0.25">
      <c r="A380" s="7"/>
      <c r="B380" s="21">
        <v>384</v>
      </c>
      <c r="C380" s="22" t="s">
        <v>64</v>
      </c>
      <c r="D380" s="23" t="s">
        <v>65</v>
      </c>
      <c r="E380" s="24" t="s">
        <v>1132</v>
      </c>
      <c r="F380" s="24" t="s">
        <v>67</v>
      </c>
      <c r="G380" s="25" t="s">
        <v>68</v>
      </c>
      <c r="H380" s="24" t="s">
        <v>1285</v>
      </c>
      <c r="I380" s="27" t="s">
        <v>1286</v>
      </c>
      <c r="J380" s="26">
        <v>3520</v>
      </c>
      <c r="K380" s="27"/>
      <c r="L380" s="28">
        <v>36102</v>
      </c>
      <c r="M380" s="28">
        <v>36102</v>
      </c>
      <c r="N380" s="29" t="s">
        <v>1250</v>
      </c>
      <c r="O380" s="31" t="s">
        <v>1251</v>
      </c>
      <c r="P380" s="44" t="s">
        <v>18</v>
      </c>
      <c r="Q380" s="31" t="s">
        <v>73</v>
      </c>
      <c r="R380" s="32" t="s">
        <v>1287</v>
      </c>
      <c r="S380" s="33" t="s">
        <v>75</v>
      </c>
      <c r="T380" s="34">
        <v>36102</v>
      </c>
      <c r="U380" s="15" t="b">
        <v>1</v>
      </c>
      <c r="V380" s="15" t="s">
        <v>1132</v>
      </c>
      <c r="W380" s="15" t="b">
        <v>1</v>
      </c>
      <c r="X380" s="15" t="s">
        <v>67</v>
      </c>
      <c r="Y380" s="15" t="b">
        <v>1</v>
      </c>
      <c r="Z380" s="15" t="s">
        <v>1286</v>
      </c>
      <c r="AA380" s="15" t="s">
        <v>1288</v>
      </c>
      <c r="AB380" s="15" t="s">
        <v>1132</v>
      </c>
      <c r="AC380" s="15"/>
      <c r="AD380" s="15" t="s">
        <v>77</v>
      </c>
      <c r="AE380" s="15"/>
      <c r="AF380" s="15"/>
      <c r="AG380" s="15"/>
      <c r="AH380" s="15"/>
      <c r="AI380" s="15"/>
      <c r="AJ380" s="15" t="s">
        <v>1132</v>
      </c>
      <c r="AK380" s="15" t="s">
        <v>1132</v>
      </c>
      <c r="AL380" s="15" t="s">
        <v>67</v>
      </c>
      <c r="AM380" s="15" t="s">
        <v>67</v>
      </c>
      <c r="AN380" s="15" t="s">
        <v>22</v>
      </c>
      <c r="AO380" s="72" t="s">
        <v>67</v>
      </c>
      <c r="AP380" s="15" t="s">
        <v>22</v>
      </c>
      <c r="AQ380" s="15" t="s">
        <v>1486</v>
      </c>
      <c r="AR380" s="15" t="s">
        <v>1493</v>
      </c>
    </row>
    <row r="381" spans="1:44" ht="14.25" customHeight="1" x14ac:dyDescent="0.25">
      <c r="A381" s="7"/>
      <c r="B381" s="21">
        <v>385</v>
      </c>
      <c r="C381" s="22" t="s">
        <v>64</v>
      </c>
      <c r="D381" s="23" t="s">
        <v>65</v>
      </c>
      <c r="E381" s="24" t="s">
        <v>1</v>
      </c>
      <c r="F381" s="24" t="s">
        <v>118</v>
      </c>
      <c r="G381" s="25" t="s">
        <v>80</v>
      </c>
      <c r="H381" s="54" t="s">
        <v>777</v>
      </c>
      <c r="I381" s="27" t="s">
        <v>1289</v>
      </c>
      <c r="J381" s="26">
        <v>3522</v>
      </c>
      <c r="K381" s="59"/>
      <c r="L381" s="28">
        <v>36192</v>
      </c>
      <c r="M381" s="28">
        <v>36192</v>
      </c>
      <c r="N381" s="55" t="s">
        <v>1250</v>
      </c>
      <c r="O381" s="31" t="s">
        <v>1251</v>
      </c>
      <c r="P381" s="63" t="s">
        <v>18</v>
      </c>
      <c r="Q381" s="31" t="s">
        <v>73</v>
      </c>
      <c r="R381" s="32" t="s">
        <v>1290</v>
      </c>
      <c r="S381" s="61" t="s">
        <v>121</v>
      </c>
      <c r="T381" s="34">
        <v>36192</v>
      </c>
      <c r="U381" s="15" t="b">
        <v>1</v>
      </c>
      <c r="V381" s="15" t="s">
        <v>1</v>
      </c>
      <c r="W381" s="15" t="b">
        <v>1</v>
      </c>
      <c r="X381" s="15" t="s">
        <v>118</v>
      </c>
      <c r="Y381" s="15" t="b">
        <v>1</v>
      </c>
      <c r="Z381" s="15" t="s">
        <v>1289</v>
      </c>
      <c r="AA381" s="15" t="s">
        <v>780</v>
      </c>
      <c r="AB381" s="15" t="s">
        <v>1</v>
      </c>
      <c r="AC381" s="15"/>
      <c r="AD381" s="15" t="s">
        <v>77</v>
      </c>
      <c r="AE381" s="15"/>
      <c r="AF381" s="15"/>
      <c r="AG381" s="15"/>
      <c r="AH381" s="15"/>
      <c r="AI381" s="15"/>
      <c r="AJ381" s="15" t="s">
        <v>1</v>
      </c>
      <c r="AK381" s="15" t="s">
        <v>1</v>
      </c>
      <c r="AL381" s="15" t="s">
        <v>118</v>
      </c>
      <c r="AM381" s="15" t="s">
        <v>118</v>
      </c>
      <c r="AN381" s="15" t="s">
        <v>1</v>
      </c>
      <c r="AO381" s="72" t="s">
        <v>118</v>
      </c>
      <c r="AP381" s="15" t="s">
        <v>1</v>
      </c>
      <c r="AQ381" s="15" t="s">
        <v>1487</v>
      </c>
      <c r="AR381" s="15"/>
    </row>
    <row r="382" spans="1:44" ht="14.25" customHeight="1" x14ac:dyDescent="0.25">
      <c r="A382" s="7"/>
      <c r="B382" s="21">
        <v>386</v>
      </c>
      <c r="C382" s="22" t="s">
        <v>64</v>
      </c>
      <c r="D382" s="23" t="s">
        <v>65</v>
      </c>
      <c r="E382" s="24" t="s">
        <v>78</v>
      </c>
      <c r="F382" s="24" t="s">
        <v>86</v>
      </c>
      <c r="G382" s="25" t="s">
        <v>80</v>
      </c>
      <c r="H382" s="24" t="s">
        <v>113</v>
      </c>
      <c r="I382" s="68" t="s">
        <v>1291</v>
      </c>
      <c r="J382" s="64">
        <v>3526</v>
      </c>
      <c r="K382" s="27"/>
      <c r="L382" s="28">
        <v>36192</v>
      </c>
      <c r="M382" s="28">
        <v>36192</v>
      </c>
      <c r="N382" s="29" t="s">
        <v>1250</v>
      </c>
      <c r="O382" s="66" t="s">
        <v>1251</v>
      </c>
      <c r="P382" s="44" t="s">
        <v>18</v>
      </c>
      <c r="Q382" s="66" t="s">
        <v>73</v>
      </c>
      <c r="R382" s="67" t="s">
        <v>1292</v>
      </c>
      <c r="S382" s="33" t="s">
        <v>90</v>
      </c>
      <c r="T382" s="34">
        <v>36192</v>
      </c>
      <c r="U382" s="15" t="b">
        <v>1</v>
      </c>
      <c r="V382" s="15" t="s">
        <v>78</v>
      </c>
      <c r="W382" s="15" t="b">
        <v>1</v>
      </c>
      <c r="X382" s="15" t="s">
        <v>86</v>
      </c>
      <c r="Y382" s="15" t="b">
        <v>1</v>
      </c>
      <c r="Z382" s="15" t="s">
        <v>1291</v>
      </c>
      <c r="AA382" s="15" t="s">
        <v>516</v>
      </c>
      <c r="AB382" s="15" t="s">
        <v>78</v>
      </c>
      <c r="AC382" s="15"/>
      <c r="AD382" s="15" t="s">
        <v>77</v>
      </c>
      <c r="AE382" s="15"/>
      <c r="AF382" s="15"/>
      <c r="AG382" s="15"/>
      <c r="AH382" s="15"/>
      <c r="AI382" s="15"/>
      <c r="AJ382" s="15" t="s">
        <v>78</v>
      </c>
      <c r="AK382" s="15" t="s">
        <v>78</v>
      </c>
      <c r="AL382" s="15" t="s">
        <v>86</v>
      </c>
      <c r="AM382" s="15" t="s">
        <v>86</v>
      </c>
      <c r="AN382" s="15" t="s">
        <v>5</v>
      </c>
      <c r="AO382" s="72" t="s">
        <v>86</v>
      </c>
      <c r="AP382" s="15" t="s">
        <v>7</v>
      </c>
      <c r="AQ382" s="15" t="s">
        <v>1391</v>
      </c>
      <c r="AR382" s="15"/>
    </row>
    <row r="383" spans="1:44" ht="14.25" customHeight="1" x14ac:dyDescent="0.25">
      <c r="A383" s="7"/>
      <c r="B383" s="21">
        <v>387</v>
      </c>
      <c r="C383" s="22" t="s">
        <v>64</v>
      </c>
      <c r="D383" s="23" t="s">
        <v>65</v>
      </c>
      <c r="E383" s="24" t="s">
        <v>123</v>
      </c>
      <c r="F383" s="24" t="s">
        <v>124</v>
      </c>
      <c r="G383" s="25" t="s">
        <v>80</v>
      </c>
      <c r="H383" s="24" t="s">
        <v>712</v>
      </c>
      <c r="I383" s="27" t="s">
        <v>1293</v>
      </c>
      <c r="J383" s="26">
        <v>3527</v>
      </c>
      <c r="K383" s="27"/>
      <c r="L383" s="28">
        <v>36192</v>
      </c>
      <c r="M383" s="28">
        <v>36192</v>
      </c>
      <c r="N383" s="29" t="s">
        <v>1250</v>
      </c>
      <c r="O383" s="31" t="s">
        <v>1251</v>
      </c>
      <c r="P383" s="44" t="s">
        <v>18</v>
      </c>
      <c r="Q383" s="31" t="s">
        <v>73</v>
      </c>
      <c r="R383" s="32" t="s">
        <v>1294</v>
      </c>
      <c r="S383" s="33" t="s">
        <v>128</v>
      </c>
      <c r="T383" s="34">
        <v>36192</v>
      </c>
      <c r="U383" s="15" t="b">
        <v>1</v>
      </c>
      <c r="V383" s="15" t="s">
        <v>123</v>
      </c>
      <c r="W383" s="15" t="b">
        <v>1</v>
      </c>
      <c r="X383" s="15" t="s">
        <v>124</v>
      </c>
      <c r="Y383" s="15" t="b">
        <v>1</v>
      </c>
      <c r="Z383" s="15" t="s">
        <v>1293</v>
      </c>
      <c r="AA383" s="15" t="s">
        <v>190</v>
      </c>
      <c r="AB383" s="15" t="s">
        <v>123</v>
      </c>
      <c r="AC383" s="15"/>
      <c r="AD383" s="15" t="s">
        <v>77</v>
      </c>
      <c r="AE383" s="15"/>
      <c r="AF383" s="15"/>
      <c r="AG383" s="15"/>
      <c r="AH383" s="15"/>
      <c r="AI383" s="15"/>
      <c r="AJ383" s="15" t="s">
        <v>123</v>
      </c>
      <c r="AK383" s="15" t="s">
        <v>123</v>
      </c>
      <c r="AL383" s="15" t="s">
        <v>124</v>
      </c>
      <c r="AM383" s="15" t="s">
        <v>124</v>
      </c>
      <c r="AN383" s="15" t="s">
        <v>130</v>
      </c>
      <c r="AO383" s="72" t="s">
        <v>124</v>
      </c>
      <c r="AP383" s="15" t="s">
        <v>8</v>
      </c>
      <c r="AQ383" s="15" t="s">
        <v>1488</v>
      </c>
      <c r="AR383" s="15"/>
    </row>
    <row r="384" spans="1:44" ht="14.25" customHeight="1" x14ac:dyDescent="0.25">
      <c r="A384" s="7"/>
      <c r="B384" s="21">
        <v>388</v>
      </c>
      <c r="C384" s="22" t="s">
        <v>64</v>
      </c>
      <c r="D384" s="23" t="s">
        <v>65</v>
      </c>
      <c r="E384" s="24" t="s">
        <v>14</v>
      </c>
      <c r="F384" s="24" t="s">
        <v>261</v>
      </c>
      <c r="G384" s="25" t="s">
        <v>80</v>
      </c>
      <c r="H384" s="24" t="s">
        <v>1295</v>
      </c>
      <c r="I384" s="27" t="s">
        <v>1296</v>
      </c>
      <c r="J384" s="26">
        <v>3530</v>
      </c>
      <c r="K384" s="27"/>
      <c r="L384" s="28">
        <v>36192</v>
      </c>
      <c r="M384" s="28">
        <v>36192</v>
      </c>
      <c r="N384" s="29" t="s">
        <v>1250</v>
      </c>
      <c r="O384" s="31" t="s">
        <v>1251</v>
      </c>
      <c r="P384" s="44" t="s">
        <v>18</v>
      </c>
      <c r="Q384" s="31" t="s">
        <v>73</v>
      </c>
      <c r="R384" s="32" t="s">
        <v>1297</v>
      </c>
      <c r="S384" s="33" t="s">
        <v>264</v>
      </c>
      <c r="T384" s="34">
        <v>36192</v>
      </c>
      <c r="U384" s="15" t="b">
        <v>1</v>
      </c>
      <c r="V384" s="15" t="s">
        <v>14</v>
      </c>
      <c r="W384" s="15" t="b">
        <v>1</v>
      </c>
      <c r="X384" s="15" t="s">
        <v>261</v>
      </c>
      <c r="Y384" s="15" t="b">
        <v>1</v>
      </c>
      <c r="Z384" s="15" t="s">
        <v>1296</v>
      </c>
      <c r="AA384" s="15" t="s">
        <v>1298</v>
      </c>
      <c r="AB384" s="15" t="s">
        <v>14</v>
      </c>
      <c r="AC384" s="15"/>
      <c r="AD384" s="15" t="s">
        <v>77</v>
      </c>
      <c r="AE384" s="15"/>
      <c r="AF384" s="15"/>
      <c r="AG384" s="15"/>
      <c r="AH384" s="15"/>
      <c r="AI384" s="15"/>
      <c r="AJ384" s="15" t="s">
        <v>14</v>
      </c>
      <c r="AK384" s="15" t="s">
        <v>14</v>
      </c>
      <c r="AL384" s="15" t="s">
        <v>261</v>
      </c>
      <c r="AM384" s="15" t="s">
        <v>269</v>
      </c>
      <c r="AN384" s="15" t="s">
        <v>14</v>
      </c>
      <c r="AO384" s="72" t="s">
        <v>261</v>
      </c>
      <c r="AP384" s="15" t="s">
        <v>14</v>
      </c>
      <c r="AQ384" s="15" t="s">
        <v>1489</v>
      </c>
      <c r="AR384" s="15"/>
    </row>
    <row r="385" spans="1:44" ht="14.25" customHeight="1" x14ac:dyDescent="0.25">
      <c r="A385" s="7"/>
      <c r="B385" s="21">
        <v>389</v>
      </c>
      <c r="C385" s="22" t="s">
        <v>64</v>
      </c>
      <c r="D385" s="23" t="s">
        <v>65</v>
      </c>
      <c r="E385" s="24" t="s">
        <v>14</v>
      </c>
      <c r="F385" s="24" t="s">
        <v>269</v>
      </c>
      <c r="G385" s="25" t="s">
        <v>80</v>
      </c>
      <c r="H385" s="24" t="s">
        <v>1299</v>
      </c>
      <c r="I385" s="27" t="s">
        <v>1300</v>
      </c>
      <c r="J385" s="26">
        <v>3533</v>
      </c>
      <c r="K385" s="27"/>
      <c r="L385" s="28">
        <v>36192</v>
      </c>
      <c r="M385" s="28">
        <v>36192</v>
      </c>
      <c r="N385" s="29" t="s">
        <v>1250</v>
      </c>
      <c r="O385" s="31" t="s">
        <v>1251</v>
      </c>
      <c r="P385" s="44" t="s">
        <v>18</v>
      </c>
      <c r="Q385" s="31" t="s">
        <v>73</v>
      </c>
      <c r="R385" s="32" t="s">
        <v>1301</v>
      </c>
      <c r="S385" s="33" t="s">
        <v>264</v>
      </c>
      <c r="T385" s="34">
        <v>36192</v>
      </c>
      <c r="U385" s="15" t="b">
        <v>1</v>
      </c>
      <c r="V385" s="15" t="s">
        <v>14</v>
      </c>
      <c r="W385" s="15" t="b">
        <v>1</v>
      </c>
      <c r="X385" s="15" t="s">
        <v>269</v>
      </c>
      <c r="Y385" s="15" t="b">
        <v>1</v>
      </c>
      <c r="Z385" s="15" t="s">
        <v>1300</v>
      </c>
      <c r="AA385" s="15" t="s">
        <v>409</v>
      </c>
      <c r="AB385" s="15" t="s">
        <v>14</v>
      </c>
      <c r="AC385" s="15"/>
      <c r="AD385" s="15" t="s">
        <v>77</v>
      </c>
      <c r="AE385" s="15"/>
      <c r="AF385" s="15"/>
      <c r="AG385" s="15"/>
      <c r="AH385" s="15"/>
      <c r="AI385" s="15"/>
      <c r="AJ385" s="15" t="s">
        <v>14</v>
      </c>
      <c r="AK385" s="15" t="s">
        <v>14</v>
      </c>
      <c r="AL385" s="15" t="s">
        <v>269</v>
      </c>
      <c r="AM385" s="15" t="s">
        <v>269</v>
      </c>
      <c r="AN385" s="15" t="s">
        <v>14</v>
      </c>
      <c r="AO385" s="72" t="s">
        <v>269</v>
      </c>
      <c r="AP385" s="15" t="s">
        <v>14</v>
      </c>
      <c r="AQ385" s="15" t="s">
        <v>1451</v>
      </c>
      <c r="AR385" s="15"/>
    </row>
    <row r="386" spans="1:44" ht="14.25" customHeight="1" x14ac:dyDescent="0.25">
      <c r="A386" s="7"/>
      <c r="B386" s="21">
        <v>390</v>
      </c>
      <c r="C386" s="22" t="s">
        <v>64</v>
      </c>
      <c r="D386" s="23" t="s">
        <v>65</v>
      </c>
      <c r="E386" s="24" t="s">
        <v>14</v>
      </c>
      <c r="F386" s="24" t="s">
        <v>261</v>
      </c>
      <c r="G386" s="25" t="s">
        <v>80</v>
      </c>
      <c r="H386" s="24" t="s">
        <v>1302</v>
      </c>
      <c r="I386" s="27" t="s">
        <v>1303</v>
      </c>
      <c r="J386" s="26">
        <v>3534</v>
      </c>
      <c r="K386" s="27"/>
      <c r="L386" s="28">
        <v>36192</v>
      </c>
      <c r="M386" s="28">
        <v>36192</v>
      </c>
      <c r="N386" s="29" t="s">
        <v>1250</v>
      </c>
      <c r="O386" s="31" t="s">
        <v>1251</v>
      </c>
      <c r="P386" s="44" t="s">
        <v>18</v>
      </c>
      <c r="Q386" s="31" t="s">
        <v>73</v>
      </c>
      <c r="R386" s="32" t="s">
        <v>1304</v>
      </c>
      <c r="S386" s="33" t="s">
        <v>264</v>
      </c>
      <c r="T386" s="34">
        <v>36192</v>
      </c>
      <c r="U386" s="15" t="b">
        <v>1</v>
      </c>
      <c r="V386" s="15" t="s">
        <v>14</v>
      </c>
      <c r="W386" s="15" t="b">
        <v>1</v>
      </c>
      <c r="X386" s="15" t="s">
        <v>261</v>
      </c>
      <c r="Y386" s="15" t="b">
        <v>1</v>
      </c>
      <c r="Z386" s="15" t="s">
        <v>1303</v>
      </c>
      <c r="AA386" s="15" t="s">
        <v>1108</v>
      </c>
      <c r="AB386" s="15" t="s">
        <v>14</v>
      </c>
      <c r="AC386" s="15"/>
      <c r="AD386" s="15" t="s">
        <v>77</v>
      </c>
      <c r="AE386" s="15"/>
      <c r="AF386" s="15"/>
      <c r="AG386" s="15"/>
      <c r="AH386" s="15"/>
      <c r="AI386" s="15"/>
      <c r="AJ386" s="15" t="s">
        <v>14</v>
      </c>
      <c r="AK386" s="15" t="s">
        <v>14</v>
      </c>
      <c r="AL386" s="15" t="s">
        <v>261</v>
      </c>
      <c r="AM386" s="15" t="s">
        <v>261</v>
      </c>
      <c r="AN386" s="15" t="s">
        <v>14</v>
      </c>
      <c r="AO386" s="72" t="s">
        <v>261</v>
      </c>
      <c r="AP386" s="15" t="s">
        <v>14</v>
      </c>
      <c r="AQ386" s="15" t="s">
        <v>1483</v>
      </c>
      <c r="AR386" s="15"/>
    </row>
    <row r="387" spans="1:44" ht="14.25" customHeight="1" x14ac:dyDescent="0.25">
      <c r="A387" s="7"/>
      <c r="B387" s="21">
        <v>391</v>
      </c>
      <c r="C387" s="22" t="s">
        <v>64</v>
      </c>
      <c r="D387" s="23" t="s">
        <v>65</v>
      </c>
      <c r="E387" s="24" t="s">
        <v>253</v>
      </c>
      <c r="F387" s="24" t="s">
        <v>445</v>
      </c>
      <c r="G387" s="25" t="s">
        <v>80</v>
      </c>
      <c r="H387" s="24" t="s">
        <v>113</v>
      </c>
      <c r="I387" s="27" t="s">
        <v>1305</v>
      </c>
      <c r="J387" s="26">
        <v>3539</v>
      </c>
      <c r="K387" s="27"/>
      <c r="L387" s="28">
        <v>36220</v>
      </c>
      <c r="M387" s="28">
        <v>36220</v>
      </c>
      <c r="N387" s="29" t="s">
        <v>1250</v>
      </c>
      <c r="O387" s="31" t="s">
        <v>1251</v>
      </c>
      <c r="P387" s="44" t="s">
        <v>18</v>
      </c>
      <c r="Q387" s="31" t="s">
        <v>73</v>
      </c>
      <c r="R387" s="32" t="s">
        <v>1306</v>
      </c>
      <c r="S387" s="33" t="s">
        <v>786</v>
      </c>
      <c r="T387" s="34">
        <v>36220</v>
      </c>
      <c r="U387" s="15" t="b">
        <v>1</v>
      </c>
      <c r="V387" s="15" t="s">
        <v>253</v>
      </c>
      <c r="W387" s="15" t="b">
        <v>1</v>
      </c>
      <c r="X387" s="15" t="s">
        <v>445</v>
      </c>
      <c r="Y387" s="15" t="b">
        <v>1</v>
      </c>
      <c r="Z387" s="15" t="s">
        <v>1305</v>
      </c>
      <c r="AA387" s="15" t="s">
        <v>978</v>
      </c>
      <c r="AB387" s="15" t="s">
        <v>253</v>
      </c>
      <c r="AC387" s="15"/>
      <c r="AD387" s="15" t="s">
        <v>77</v>
      </c>
      <c r="AE387" s="15"/>
      <c r="AF387" s="15"/>
      <c r="AG387" s="15"/>
      <c r="AH387" s="15"/>
      <c r="AI387" s="15"/>
      <c r="AJ387" s="15" t="s">
        <v>253</v>
      </c>
      <c r="AK387" s="15" t="s">
        <v>253</v>
      </c>
      <c r="AL387" s="15" t="s">
        <v>445</v>
      </c>
      <c r="AM387" s="15" t="s">
        <v>445</v>
      </c>
      <c r="AN387" s="15" t="s">
        <v>9</v>
      </c>
      <c r="AO387" s="72" t="s">
        <v>445</v>
      </c>
      <c r="AP387" s="15" t="s">
        <v>9</v>
      </c>
      <c r="AQ387" s="15" t="s">
        <v>1391</v>
      </c>
      <c r="AR387" s="15"/>
    </row>
    <row r="388" spans="1:44" ht="14.25" customHeight="1" x14ac:dyDescent="0.25">
      <c r="A388" s="7"/>
      <c r="B388" s="21">
        <v>392</v>
      </c>
      <c r="C388" s="22" t="s">
        <v>64</v>
      </c>
      <c r="D388" s="23" t="s">
        <v>65</v>
      </c>
      <c r="E388" s="24" t="s">
        <v>14</v>
      </c>
      <c r="F388" s="24" t="s">
        <v>252</v>
      </c>
      <c r="G388" s="25" t="s">
        <v>80</v>
      </c>
      <c r="H388" s="24" t="s">
        <v>1307</v>
      </c>
      <c r="I388" s="27" t="s">
        <v>1308</v>
      </c>
      <c r="J388" s="26">
        <v>3542</v>
      </c>
      <c r="K388" s="27"/>
      <c r="L388" s="28">
        <v>36251</v>
      </c>
      <c r="M388" s="28">
        <v>36251</v>
      </c>
      <c r="N388" s="29" t="s">
        <v>1250</v>
      </c>
      <c r="O388" s="31" t="s">
        <v>1251</v>
      </c>
      <c r="P388" s="44" t="s">
        <v>18</v>
      </c>
      <c r="Q388" s="31" t="s">
        <v>73</v>
      </c>
      <c r="R388" s="32" t="s">
        <v>1309</v>
      </c>
      <c r="S388" s="33" t="s">
        <v>136</v>
      </c>
      <c r="T388" s="34">
        <v>36251</v>
      </c>
      <c r="U388" s="15" t="b">
        <v>1</v>
      </c>
      <c r="V388" s="15" t="s">
        <v>14</v>
      </c>
      <c r="W388" s="15" t="b">
        <v>1</v>
      </c>
      <c r="X388" s="15" t="s">
        <v>252</v>
      </c>
      <c r="Y388" s="15" t="b">
        <v>1</v>
      </c>
      <c r="Z388" s="15" t="s">
        <v>1308</v>
      </c>
      <c r="AA388" s="15" t="s">
        <v>1310</v>
      </c>
      <c r="AB388" s="15" t="s">
        <v>14</v>
      </c>
      <c r="AC388" s="15"/>
      <c r="AD388" s="15" t="s">
        <v>77</v>
      </c>
      <c r="AE388" s="15"/>
      <c r="AF388" s="15"/>
      <c r="AG388" s="15"/>
      <c r="AH388" s="15"/>
      <c r="AI388" s="15"/>
      <c r="AJ388" s="15" t="s">
        <v>14</v>
      </c>
      <c r="AK388" s="15" t="s">
        <v>14</v>
      </c>
      <c r="AL388" s="15" t="s">
        <v>252</v>
      </c>
      <c r="AM388" s="15" t="s">
        <v>252</v>
      </c>
      <c r="AN388" s="15" t="s">
        <v>14</v>
      </c>
      <c r="AO388" s="72" t="s">
        <v>252</v>
      </c>
      <c r="AP388" s="15" t="s">
        <v>14</v>
      </c>
      <c r="AQ388" s="15" t="s">
        <v>1397</v>
      </c>
      <c r="AR388" s="15"/>
    </row>
    <row r="389" spans="1:44" ht="14.25" customHeight="1" x14ac:dyDescent="0.25">
      <c r="A389" s="7"/>
      <c r="B389" s="21">
        <v>393</v>
      </c>
      <c r="C389" s="22" t="s">
        <v>64</v>
      </c>
      <c r="D389" s="23" t="s">
        <v>65</v>
      </c>
      <c r="E389" s="24" t="s">
        <v>14</v>
      </c>
      <c r="F389" s="24" t="s">
        <v>131</v>
      </c>
      <c r="G389" s="25" t="s">
        <v>80</v>
      </c>
      <c r="H389" s="24" t="s">
        <v>1311</v>
      </c>
      <c r="I389" s="27" t="s">
        <v>1312</v>
      </c>
      <c r="J389" s="26">
        <v>3543</v>
      </c>
      <c r="K389" s="27"/>
      <c r="L389" s="28">
        <v>36251</v>
      </c>
      <c r="M389" s="28">
        <v>36251</v>
      </c>
      <c r="N389" s="29" t="s">
        <v>1250</v>
      </c>
      <c r="O389" s="31" t="s">
        <v>1251</v>
      </c>
      <c r="P389" s="44" t="s">
        <v>18</v>
      </c>
      <c r="Q389" s="31" t="s">
        <v>73</v>
      </c>
      <c r="R389" s="32" t="s">
        <v>1313</v>
      </c>
      <c r="S389" s="33" t="s">
        <v>136</v>
      </c>
      <c r="T389" s="34">
        <v>36251</v>
      </c>
      <c r="U389" s="15" t="b">
        <v>1</v>
      </c>
      <c r="V389" s="15" t="s">
        <v>14</v>
      </c>
      <c r="W389" s="15" t="b">
        <v>1</v>
      </c>
      <c r="X389" s="15" t="s">
        <v>131</v>
      </c>
      <c r="Y389" s="15" t="b">
        <v>1</v>
      </c>
      <c r="Z389" s="15" t="s">
        <v>1312</v>
      </c>
      <c r="AA389" s="15" t="s">
        <v>24</v>
      </c>
      <c r="AB389" s="15" t="s">
        <v>14</v>
      </c>
      <c r="AC389" s="15"/>
      <c r="AD389" s="15" t="s">
        <v>77</v>
      </c>
      <c r="AE389" s="15"/>
      <c r="AF389" s="15"/>
      <c r="AG389" s="15"/>
      <c r="AH389" s="15"/>
      <c r="AI389" s="15"/>
      <c r="AJ389" s="15" t="s">
        <v>14</v>
      </c>
      <c r="AK389" s="15" t="s">
        <v>14</v>
      </c>
      <c r="AL389" s="15" t="s">
        <v>131</v>
      </c>
      <c r="AM389" s="15" t="s">
        <v>131</v>
      </c>
      <c r="AN389" s="15" t="s">
        <v>14</v>
      </c>
      <c r="AO389" s="72" t="s">
        <v>131</v>
      </c>
      <c r="AP389" s="15" t="s">
        <v>14</v>
      </c>
      <c r="AQ389" s="15" t="s">
        <v>1490</v>
      </c>
      <c r="AR389" s="15"/>
    </row>
    <row r="390" spans="1:44" ht="14.25" customHeight="1" x14ac:dyDescent="0.25">
      <c r="A390" s="7"/>
      <c r="B390" s="21">
        <v>394</v>
      </c>
      <c r="C390" s="22" t="s">
        <v>64</v>
      </c>
      <c r="D390" s="23" t="s">
        <v>65</v>
      </c>
      <c r="E390" s="24" t="s">
        <v>78</v>
      </c>
      <c r="F390" s="24" t="s">
        <v>86</v>
      </c>
      <c r="G390" s="25" t="s">
        <v>80</v>
      </c>
      <c r="H390" s="24" t="s">
        <v>167</v>
      </c>
      <c r="I390" s="27" t="s">
        <v>1314</v>
      </c>
      <c r="J390" s="26">
        <v>3547</v>
      </c>
      <c r="K390" s="27"/>
      <c r="L390" s="28">
        <v>36251</v>
      </c>
      <c r="M390" s="28">
        <v>36251</v>
      </c>
      <c r="N390" s="29" t="s">
        <v>1250</v>
      </c>
      <c r="O390" s="31" t="s">
        <v>1251</v>
      </c>
      <c r="P390" s="44" t="s">
        <v>18</v>
      </c>
      <c r="Q390" s="31" t="s">
        <v>73</v>
      </c>
      <c r="R390" s="32" t="s">
        <v>1315</v>
      </c>
      <c r="S390" s="33" t="s">
        <v>90</v>
      </c>
      <c r="T390" s="34">
        <v>36251</v>
      </c>
      <c r="U390" s="15" t="b">
        <v>1</v>
      </c>
      <c r="V390" s="15" t="s">
        <v>78</v>
      </c>
      <c r="W390" s="15" t="b">
        <v>1</v>
      </c>
      <c r="X390" s="15" t="s">
        <v>86</v>
      </c>
      <c r="Y390" s="15" t="b">
        <v>1</v>
      </c>
      <c r="Z390" s="15" t="s">
        <v>1314</v>
      </c>
      <c r="AA390" s="15" t="s">
        <v>205</v>
      </c>
      <c r="AB390" s="15" t="s">
        <v>78</v>
      </c>
      <c r="AC390" s="15"/>
      <c r="AD390" s="15" t="s">
        <v>77</v>
      </c>
      <c r="AE390" s="15"/>
      <c r="AF390" s="15"/>
      <c r="AG390" s="15"/>
      <c r="AH390" s="15"/>
      <c r="AI390" s="15"/>
      <c r="AJ390" s="15" t="s">
        <v>78</v>
      </c>
      <c r="AK390" s="15" t="s">
        <v>78</v>
      </c>
      <c r="AL390" s="15" t="s">
        <v>86</v>
      </c>
      <c r="AM390" s="15" t="s">
        <v>86</v>
      </c>
      <c r="AN390" s="15" t="s">
        <v>5</v>
      </c>
      <c r="AO390" s="72" t="s">
        <v>86</v>
      </c>
      <c r="AP390" s="15" t="s">
        <v>7</v>
      </c>
      <c r="AQ390" s="15" t="s">
        <v>1378</v>
      </c>
      <c r="AR390" s="15"/>
    </row>
    <row r="391" spans="1:44" ht="14.25" customHeight="1" x14ac:dyDescent="0.25">
      <c r="A391" s="7"/>
      <c r="B391" s="21">
        <v>395</v>
      </c>
      <c r="C391" s="22" t="s">
        <v>64</v>
      </c>
      <c r="D391" s="23" t="s">
        <v>65</v>
      </c>
      <c r="E391" s="24" t="s">
        <v>220</v>
      </c>
      <c r="F391" s="24" t="s">
        <v>291</v>
      </c>
      <c r="G391" s="25" t="s">
        <v>68</v>
      </c>
      <c r="H391" s="24" t="s">
        <v>113</v>
      </c>
      <c r="I391" s="27" t="s">
        <v>1316</v>
      </c>
      <c r="J391" s="26">
        <v>3553</v>
      </c>
      <c r="K391" s="27"/>
      <c r="L391" s="28">
        <v>36258</v>
      </c>
      <c r="M391" s="28">
        <v>36258</v>
      </c>
      <c r="N391" s="29" t="s">
        <v>1250</v>
      </c>
      <c r="O391" s="31" t="s">
        <v>1251</v>
      </c>
      <c r="P391" s="44" t="s">
        <v>18</v>
      </c>
      <c r="Q391" s="31" t="s">
        <v>73</v>
      </c>
      <c r="R391" s="32" t="s">
        <v>1317</v>
      </c>
      <c r="S391" s="33" t="s">
        <v>311</v>
      </c>
      <c r="T391" s="34">
        <v>36258</v>
      </c>
      <c r="U391" s="15" t="b">
        <v>1</v>
      </c>
      <c r="V391" s="15" t="s">
        <v>220</v>
      </c>
      <c r="W391" s="15" t="b">
        <v>1</v>
      </c>
      <c r="X391" s="15" t="s">
        <v>291</v>
      </c>
      <c r="Y391" s="15" t="b">
        <v>1</v>
      </c>
      <c r="Z391" s="15" t="s">
        <v>1316</v>
      </c>
      <c r="AA391" s="15" t="s">
        <v>437</v>
      </c>
      <c r="AB391" s="15" t="s">
        <v>220</v>
      </c>
      <c r="AC391" s="15"/>
      <c r="AD391" s="15" t="s">
        <v>77</v>
      </c>
      <c r="AE391" s="15"/>
      <c r="AF391" s="15"/>
      <c r="AG391" s="15"/>
      <c r="AH391" s="15"/>
      <c r="AI391" s="15"/>
      <c r="AJ391" s="15" t="s">
        <v>220</v>
      </c>
      <c r="AK391" s="15" t="s">
        <v>220</v>
      </c>
      <c r="AL391" s="15" t="s">
        <v>291</v>
      </c>
      <c r="AM391" s="15" t="s">
        <v>291</v>
      </c>
      <c r="AN391" s="15" t="s">
        <v>21</v>
      </c>
      <c r="AO391" s="72" t="s">
        <v>291</v>
      </c>
      <c r="AP391" s="15" t="s">
        <v>21</v>
      </c>
      <c r="AQ391" s="15" t="s">
        <v>1391</v>
      </c>
      <c r="AR391" s="15" t="s">
        <v>1493</v>
      </c>
    </row>
    <row r="392" spans="1:44" ht="14.25" customHeight="1" x14ac:dyDescent="0.25">
      <c r="A392" s="7"/>
      <c r="B392" s="21">
        <v>396</v>
      </c>
      <c r="C392" s="22" t="s">
        <v>64</v>
      </c>
      <c r="D392" s="23" t="s">
        <v>65</v>
      </c>
      <c r="E392" s="24" t="s">
        <v>303</v>
      </c>
      <c r="F392" s="24" t="s">
        <v>67</v>
      </c>
      <c r="G392" s="25" t="s">
        <v>68</v>
      </c>
      <c r="H392" s="24" t="s">
        <v>1318</v>
      </c>
      <c r="I392" s="27" t="s">
        <v>1319</v>
      </c>
      <c r="J392" s="26">
        <v>3563</v>
      </c>
      <c r="K392" s="27"/>
      <c r="L392" s="28">
        <v>36258</v>
      </c>
      <c r="M392" s="28">
        <v>36258</v>
      </c>
      <c r="N392" s="29" t="s">
        <v>1250</v>
      </c>
      <c r="O392" s="31" t="s">
        <v>1251</v>
      </c>
      <c r="P392" s="44" t="s">
        <v>18</v>
      </c>
      <c r="Q392" s="31" t="s">
        <v>73</v>
      </c>
      <c r="R392" s="32" t="s">
        <v>1320</v>
      </c>
      <c r="S392" s="33" t="s">
        <v>75</v>
      </c>
      <c r="T392" s="34">
        <v>36258</v>
      </c>
      <c r="U392" s="15" t="b">
        <v>1</v>
      </c>
      <c r="V392" s="15" t="s">
        <v>303</v>
      </c>
      <c r="W392" s="15" t="b">
        <v>1</v>
      </c>
      <c r="X392" s="15" t="s">
        <v>67</v>
      </c>
      <c r="Y392" s="15" t="b">
        <v>1</v>
      </c>
      <c r="Z392" s="15" t="s">
        <v>1319</v>
      </c>
      <c r="AA392" s="15" t="s">
        <v>1321</v>
      </c>
      <c r="AB392" s="15" t="s">
        <v>303</v>
      </c>
      <c r="AC392" s="15"/>
      <c r="AD392" s="15" t="s">
        <v>77</v>
      </c>
      <c r="AE392" s="15"/>
      <c r="AF392" s="15"/>
      <c r="AG392" s="15"/>
      <c r="AH392" s="15"/>
      <c r="AI392" s="15"/>
      <c r="AJ392" s="15" t="s">
        <v>303</v>
      </c>
      <c r="AK392" s="15" t="s">
        <v>303</v>
      </c>
      <c r="AL392" s="15" t="s">
        <v>67</v>
      </c>
      <c r="AM392" s="15" t="s">
        <v>67</v>
      </c>
      <c r="AN392" s="15" t="s">
        <v>22</v>
      </c>
      <c r="AO392" s="72" t="s">
        <v>67</v>
      </c>
      <c r="AP392" s="15" t="s">
        <v>22</v>
      </c>
      <c r="AQ392" s="15" t="s">
        <v>1318</v>
      </c>
      <c r="AR392" s="15" t="s">
        <v>1493</v>
      </c>
    </row>
    <row r="393" spans="1:44" ht="14.25" customHeight="1" x14ac:dyDescent="0.25">
      <c r="A393" s="7"/>
      <c r="B393" s="21">
        <v>397</v>
      </c>
      <c r="C393" s="22" t="s">
        <v>64</v>
      </c>
      <c r="D393" s="23" t="s">
        <v>65</v>
      </c>
      <c r="E393" s="24" t="s">
        <v>303</v>
      </c>
      <c r="F393" s="24" t="s">
        <v>67</v>
      </c>
      <c r="G393" s="25" t="s">
        <v>68</v>
      </c>
      <c r="H393" s="24" t="s">
        <v>1318</v>
      </c>
      <c r="I393" s="27" t="s">
        <v>1322</v>
      </c>
      <c r="J393" s="26">
        <v>3564</v>
      </c>
      <c r="K393" s="27"/>
      <c r="L393" s="28">
        <v>36258</v>
      </c>
      <c r="M393" s="28">
        <v>36258</v>
      </c>
      <c r="N393" s="29" t="s">
        <v>1250</v>
      </c>
      <c r="O393" s="31" t="s">
        <v>1251</v>
      </c>
      <c r="P393" s="44" t="s">
        <v>18</v>
      </c>
      <c r="Q393" s="31" t="s">
        <v>73</v>
      </c>
      <c r="R393" s="32" t="s">
        <v>1323</v>
      </c>
      <c r="S393" s="33" t="s">
        <v>75</v>
      </c>
      <c r="T393" s="34">
        <v>36258</v>
      </c>
      <c r="U393" s="15" t="b">
        <v>1</v>
      </c>
      <c r="V393" s="15" t="s">
        <v>303</v>
      </c>
      <c r="W393" s="15" t="b">
        <v>1</v>
      </c>
      <c r="X393" s="15" t="s">
        <v>67</v>
      </c>
      <c r="Y393" s="15" t="b">
        <v>1</v>
      </c>
      <c r="Z393" s="15" t="s">
        <v>1322</v>
      </c>
      <c r="AA393" s="15" t="s">
        <v>1321</v>
      </c>
      <c r="AB393" s="15" t="s">
        <v>303</v>
      </c>
      <c r="AC393" s="15"/>
      <c r="AD393" s="15" t="s">
        <v>77</v>
      </c>
      <c r="AE393" s="15"/>
      <c r="AF393" s="15"/>
      <c r="AG393" s="15"/>
      <c r="AH393" s="15"/>
      <c r="AI393" s="15"/>
      <c r="AJ393" s="15" t="s">
        <v>303</v>
      </c>
      <c r="AK393" s="15" t="s">
        <v>303</v>
      </c>
      <c r="AL393" s="15" t="s">
        <v>67</v>
      </c>
      <c r="AM393" s="15" t="s">
        <v>67</v>
      </c>
      <c r="AN393" s="15" t="s">
        <v>22</v>
      </c>
      <c r="AO393" s="72" t="s">
        <v>67</v>
      </c>
      <c r="AP393" s="15" t="s">
        <v>22</v>
      </c>
      <c r="AQ393" s="15" t="s">
        <v>1318</v>
      </c>
      <c r="AR393" s="15" t="s">
        <v>1493</v>
      </c>
    </row>
    <row r="394" spans="1:44" ht="14.25" customHeight="1" x14ac:dyDescent="0.25">
      <c r="A394" s="7"/>
      <c r="B394" s="21">
        <v>398</v>
      </c>
      <c r="C394" s="22" t="s">
        <v>64</v>
      </c>
      <c r="D394" s="23" t="s">
        <v>65</v>
      </c>
      <c r="E394" s="24" t="s">
        <v>165</v>
      </c>
      <c r="F394" s="24" t="s">
        <v>67</v>
      </c>
      <c r="G394" s="25" t="s">
        <v>68</v>
      </c>
      <c r="H394" s="24" t="s">
        <v>1324</v>
      </c>
      <c r="I394" s="27" t="s">
        <v>1325</v>
      </c>
      <c r="J394" s="26">
        <v>12418</v>
      </c>
      <c r="K394" s="27"/>
      <c r="L394" s="28">
        <v>36026</v>
      </c>
      <c r="M394" s="28">
        <v>36026</v>
      </c>
      <c r="N394" s="29" t="s">
        <v>1250</v>
      </c>
      <c r="O394" s="31" t="s">
        <v>1251</v>
      </c>
      <c r="P394" s="44" t="s">
        <v>18</v>
      </c>
      <c r="Q394" s="31" t="s">
        <v>73</v>
      </c>
      <c r="R394" s="32" t="s">
        <v>1326</v>
      </c>
      <c r="S394" s="33" t="s">
        <v>75</v>
      </c>
      <c r="T394" s="34">
        <v>36026</v>
      </c>
      <c r="U394" s="15" t="b">
        <v>1</v>
      </c>
      <c r="V394" s="15" t="s">
        <v>165</v>
      </c>
      <c r="W394" s="15" t="b">
        <v>1</v>
      </c>
      <c r="X394" s="15" t="s">
        <v>67</v>
      </c>
      <c r="Y394" s="15" t="b">
        <v>1</v>
      </c>
      <c r="Z394" s="15" t="s">
        <v>1325</v>
      </c>
      <c r="AA394" s="15" t="s">
        <v>478</v>
      </c>
      <c r="AB394" s="15" t="s">
        <v>165</v>
      </c>
      <c r="AC394" s="15"/>
      <c r="AD394" s="15" t="s">
        <v>77</v>
      </c>
      <c r="AE394" s="15"/>
      <c r="AF394" s="15"/>
      <c r="AG394" s="15"/>
      <c r="AH394" s="15"/>
      <c r="AI394" s="15"/>
      <c r="AJ394" s="15" t="s">
        <v>165</v>
      </c>
      <c r="AK394" s="15" t="s">
        <v>165</v>
      </c>
      <c r="AL394" s="15" t="s">
        <v>67</v>
      </c>
      <c r="AM394" s="15" t="s">
        <v>67</v>
      </c>
      <c r="AN394" s="15" t="s">
        <v>22</v>
      </c>
      <c r="AO394" s="72" t="s">
        <v>67</v>
      </c>
      <c r="AP394" s="15" t="s">
        <v>22</v>
      </c>
      <c r="AQ394" s="15" t="s">
        <v>1491</v>
      </c>
      <c r="AR394" s="15" t="s">
        <v>1493</v>
      </c>
    </row>
    <row r="395" spans="1:44" ht="14.25" customHeight="1" x14ac:dyDescent="0.25">
      <c r="A395" s="6">
        <v>302</v>
      </c>
      <c r="B395" s="21">
        <v>399</v>
      </c>
      <c r="C395" s="22" t="s">
        <v>64</v>
      </c>
      <c r="D395" s="23" t="s">
        <v>65</v>
      </c>
      <c r="E395" s="24" t="s">
        <v>78</v>
      </c>
      <c r="F395" s="24" t="s">
        <v>352</v>
      </c>
      <c r="G395" s="25" t="s">
        <v>80</v>
      </c>
      <c r="H395" s="24" t="s">
        <v>353</v>
      </c>
      <c r="I395" s="27" t="s">
        <v>1327</v>
      </c>
      <c r="J395" s="26">
        <v>2607</v>
      </c>
      <c r="K395" s="27"/>
      <c r="L395" s="28">
        <v>33025</v>
      </c>
      <c r="M395" s="28">
        <v>33025</v>
      </c>
      <c r="N395" s="29" t="s">
        <v>1328</v>
      </c>
      <c r="O395" s="45" t="s">
        <v>1329</v>
      </c>
      <c r="P395" s="44" t="s">
        <v>19</v>
      </c>
      <c r="Q395" s="31" t="s">
        <v>73</v>
      </c>
      <c r="R395" s="32" t="s">
        <v>1330</v>
      </c>
      <c r="S395" s="33" t="s">
        <v>116</v>
      </c>
      <c r="T395" s="34">
        <v>33025</v>
      </c>
      <c r="U395" s="15" t="b">
        <v>1</v>
      </c>
      <c r="V395" s="15" t="s">
        <v>78</v>
      </c>
      <c r="W395" s="15" t="b">
        <v>1</v>
      </c>
      <c r="X395" s="15" t="s">
        <v>352</v>
      </c>
      <c r="Y395" s="15" t="b">
        <v>1</v>
      </c>
      <c r="Z395" s="15" t="s">
        <v>1327</v>
      </c>
      <c r="AA395" s="36" t="s">
        <v>356</v>
      </c>
      <c r="AB395" s="15" t="s">
        <v>78</v>
      </c>
      <c r="AC395" s="15"/>
      <c r="AD395" s="15" t="s">
        <v>77</v>
      </c>
      <c r="AE395" s="15"/>
      <c r="AF395" s="38"/>
      <c r="AG395" s="46">
        <f>55000000/11</f>
        <v>5000000</v>
      </c>
      <c r="AH395" s="5">
        <f>AG395*11%</f>
        <v>550000</v>
      </c>
      <c r="AI395" s="38">
        <f>SUM(AH395+AG395)</f>
        <v>5550000</v>
      </c>
      <c r="AJ395" s="15" t="s">
        <v>78</v>
      </c>
      <c r="AK395" s="15" t="s">
        <v>78</v>
      </c>
      <c r="AL395" s="15" t="s">
        <v>352</v>
      </c>
      <c r="AM395" s="15" t="s">
        <v>352</v>
      </c>
      <c r="AN395" s="15" t="s">
        <v>5</v>
      </c>
      <c r="AO395" s="72" t="s">
        <v>352</v>
      </c>
      <c r="AP395" s="15" t="s">
        <v>6</v>
      </c>
      <c r="AQ395" s="15" t="s">
        <v>1451</v>
      </c>
      <c r="AR395" s="15" t="s">
        <v>1492</v>
      </c>
    </row>
    <row r="396" spans="1:44" ht="14.25" customHeight="1" x14ac:dyDescent="0.25">
      <c r="A396" s="6">
        <f t="shared" ref="A396:A405" si="23">A395+1</f>
        <v>303</v>
      </c>
      <c r="B396" s="21">
        <v>400</v>
      </c>
      <c r="C396" s="22" t="s">
        <v>64</v>
      </c>
      <c r="D396" s="23" t="s">
        <v>65</v>
      </c>
      <c r="E396" s="24" t="s">
        <v>220</v>
      </c>
      <c r="F396" s="24" t="s">
        <v>291</v>
      </c>
      <c r="G396" s="25" t="s">
        <v>68</v>
      </c>
      <c r="H396" s="24" t="s">
        <v>1215</v>
      </c>
      <c r="I396" s="27" t="s">
        <v>1331</v>
      </c>
      <c r="J396" s="26">
        <v>2610</v>
      </c>
      <c r="K396" s="27"/>
      <c r="L396" s="28">
        <v>33025</v>
      </c>
      <c r="M396" s="28">
        <v>33025</v>
      </c>
      <c r="N396" s="29" t="s">
        <v>1328</v>
      </c>
      <c r="O396" s="45" t="s">
        <v>1329</v>
      </c>
      <c r="P396" s="44" t="s">
        <v>19</v>
      </c>
      <c r="Q396" s="31" t="s">
        <v>134</v>
      </c>
      <c r="R396" s="32" t="s">
        <v>1332</v>
      </c>
      <c r="S396" s="33" t="s">
        <v>311</v>
      </c>
      <c r="T396" s="34">
        <v>33025</v>
      </c>
      <c r="U396" s="15" t="b">
        <v>1</v>
      </c>
      <c r="V396" s="15" t="s">
        <v>220</v>
      </c>
      <c r="W396" s="15" t="b">
        <v>1</v>
      </c>
      <c r="X396" s="15" t="s">
        <v>291</v>
      </c>
      <c r="Y396" s="15" t="b">
        <v>1</v>
      </c>
      <c r="Z396" s="15" t="s">
        <v>1331</v>
      </c>
      <c r="AA396" s="36" t="s">
        <v>1333</v>
      </c>
      <c r="AB396" s="15" t="s">
        <v>220</v>
      </c>
      <c r="AC396" s="15"/>
      <c r="AD396" s="15" t="s">
        <v>77</v>
      </c>
      <c r="AE396" s="15"/>
      <c r="AF396" s="15"/>
      <c r="AG396" s="46">
        <f t="shared" ref="AG396:AG405" si="24">55000000/11</f>
        <v>5000000</v>
      </c>
      <c r="AH396" s="5">
        <f t="shared" ref="AH396:AH405" si="25">AG396*11%</f>
        <v>550000</v>
      </c>
      <c r="AI396" s="38">
        <f t="shared" ref="AI396:AI405" si="26">SUM(AH396+AG396)</f>
        <v>5550000</v>
      </c>
      <c r="AJ396" s="15" t="s">
        <v>220</v>
      </c>
      <c r="AK396" s="15" t="s">
        <v>220</v>
      </c>
      <c r="AL396" s="15" t="s">
        <v>291</v>
      </c>
      <c r="AM396" s="15" t="s">
        <v>291</v>
      </c>
      <c r="AN396" s="15" t="s">
        <v>21</v>
      </c>
      <c r="AO396" s="72" t="s">
        <v>291</v>
      </c>
      <c r="AP396" s="15" t="s">
        <v>21</v>
      </c>
      <c r="AQ396" s="15" t="s">
        <v>1452</v>
      </c>
      <c r="AR396" s="15" t="s">
        <v>1492</v>
      </c>
    </row>
    <row r="397" spans="1:44" ht="14.25" customHeight="1" x14ac:dyDescent="0.25">
      <c r="A397" s="6">
        <f t="shared" si="23"/>
        <v>304</v>
      </c>
      <c r="B397" s="21">
        <v>401</v>
      </c>
      <c r="C397" s="22" t="s">
        <v>64</v>
      </c>
      <c r="D397" s="23" t="s">
        <v>65</v>
      </c>
      <c r="E397" s="24" t="s">
        <v>78</v>
      </c>
      <c r="F397" s="24" t="s">
        <v>1334</v>
      </c>
      <c r="G397" s="25" t="s">
        <v>80</v>
      </c>
      <c r="H397" s="24" t="s">
        <v>1335</v>
      </c>
      <c r="I397" s="27" t="s">
        <v>1336</v>
      </c>
      <c r="J397" s="26">
        <v>2622</v>
      </c>
      <c r="K397" s="27"/>
      <c r="L397" s="28">
        <v>33058</v>
      </c>
      <c r="M397" s="28">
        <v>33058</v>
      </c>
      <c r="N397" s="29" t="s">
        <v>1328</v>
      </c>
      <c r="O397" s="45" t="s">
        <v>1329</v>
      </c>
      <c r="P397" s="44" t="s">
        <v>19</v>
      </c>
      <c r="Q397" s="31" t="s">
        <v>73</v>
      </c>
      <c r="R397" s="32" t="s">
        <v>1337</v>
      </c>
      <c r="S397" s="33" t="s">
        <v>1338</v>
      </c>
      <c r="T397" s="34">
        <v>33058</v>
      </c>
      <c r="U397" s="15" t="b">
        <v>1</v>
      </c>
      <c r="V397" s="15" t="s">
        <v>78</v>
      </c>
      <c r="W397" s="15" t="b">
        <v>1</v>
      </c>
      <c r="X397" s="15" t="s">
        <v>1334</v>
      </c>
      <c r="Y397" s="15" t="b">
        <v>1</v>
      </c>
      <c r="Z397" s="15" t="s">
        <v>1336</v>
      </c>
      <c r="AA397" s="36" t="s">
        <v>1339</v>
      </c>
      <c r="AB397" s="15" t="s">
        <v>78</v>
      </c>
      <c r="AC397" s="15"/>
      <c r="AD397" s="15" t="s">
        <v>77</v>
      </c>
      <c r="AE397" s="15"/>
      <c r="AF397" s="38"/>
      <c r="AG397" s="46">
        <f t="shared" si="24"/>
        <v>5000000</v>
      </c>
      <c r="AH397" s="5">
        <f t="shared" si="25"/>
        <v>550000</v>
      </c>
      <c r="AI397" s="38">
        <f t="shared" si="26"/>
        <v>5550000</v>
      </c>
      <c r="AJ397" s="15" t="s">
        <v>78</v>
      </c>
      <c r="AK397" s="15" t="s">
        <v>78</v>
      </c>
      <c r="AL397" s="15" t="s">
        <v>1334</v>
      </c>
      <c r="AM397" s="15" t="s">
        <v>1334</v>
      </c>
      <c r="AN397" s="15" t="s">
        <v>5</v>
      </c>
      <c r="AO397" s="72" t="s">
        <v>1334</v>
      </c>
      <c r="AP397" s="15" t="s">
        <v>5</v>
      </c>
      <c r="AQ397" s="15" t="s">
        <v>1480</v>
      </c>
      <c r="AR397" s="15" t="s">
        <v>1492</v>
      </c>
    </row>
    <row r="398" spans="1:44" ht="14.25" customHeight="1" x14ac:dyDescent="0.25">
      <c r="A398" s="6">
        <f t="shared" si="23"/>
        <v>305</v>
      </c>
      <c r="B398" s="21">
        <v>402</v>
      </c>
      <c r="C398" s="22" t="s">
        <v>64</v>
      </c>
      <c r="D398" s="23" t="s">
        <v>65</v>
      </c>
      <c r="E398" s="24" t="s">
        <v>253</v>
      </c>
      <c r="F398" s="24" t="s">
        <v>422</v>
      </c>
      <c r="G398" s="25" t="s">
        <v>80</v>
      </c>
      <c r="H398" s="24" t="s">
        <v>382</v>
      </c>
      <c r="I398" s="27" t="s">
        <v>1340</v>
      </c>
      <c r="J398" s="26">
        <v>2634</v>
      </c>
      <c r="K398" s="27"/>
      <c r="L398" s="28">
        <v>33086</v>
      </c>
      <c r="M398" s="28">
        <v>33086</v>
      </c>
      <c r="N398" s="29" t="s">
        <v>1328</v>
      </c>
      <c r="O398" s="45" t="s">
        <v>1329</v>
      </c>
      <c r="P398" s="44" t="s">
        <v>19</v>
      </c>
      <c r="Q398" s="31" t="s">
        <v>73</v>
      </c>
      <c r="R398" s="32" t="s">
        <v>1341</v>
      </c>
      <c r="S398" s="33" t="s">
        <v>15</v>
      </c>
      <c r="T398" s="34">
        <v>33086</v>
      </c>
      <c r="U398" s="15" t="b">
        <v>1</v>
      </c>
      <c r="V398" s="15" t="s">
        <v>253</v>
      </c>
      <c r="W398" s="15" t="b">
        <v>1</v>
      </c>
      <c r="X398" s="15" t="s">
        <v>422</v>
      </c>
      <c r="Y398" s="15" t="b">
        <v>1</v>
      </c>
      <c r="Z398" s="15" t="s">
        <v>1340</v>
      </c>
      <c r="AA398" s="36" t="s">
        <v>444</v>
      </c>
      <c r="AB398" s="15" t="s">
        <v>253</v>
      </c>
      <c r="AC398" s="15"/>
      <c r="AD398" s="15" t="s">
        <v>77</v>
      </c>
      <c r="AE398" s="15"/>
      <c r="AF398" s="15"/>
      <c r="AG398" s="46">
        <f t="shared" si="24"/>
        <v>5000000</v>
      </c>
      <c r="AH398" s="5">
        <f t="shared" si="25"/>
        <v>550000</v>
      </c>
      <c r="AI398" s="38">
        <f t="shared" si="26"/>
        <v>5550000</v>
      </c>
      <c r="AJ398" s="15" t="s">
        <v>253</v>
      </c>
      <c r="AK398" s="15" t="s">
        <v>253</v>
      </c>
      <c r="AL398" s="15" t="s">
        <v>422</v>
      </c>
      <c r="AM398" s="15" t="s">
        <v>422</v>
      </c>
      <c r="AN398" s="15" t="s">
        <v>9</v>
      </c>
      <c r="AO398" s="72" t="s">
        <v>422</v>
      </c>
      <c r="AP398" s="15" t="s">
        <v>9</v>
      </c>
      <c r="AQ398" s="15" t="s">
        <v>382</v>
      </c>
      <c r="AR398" s="15" t="s">
        <v>1492</v>
      </c>
    </row>
    <row r="399" spans="1:44" ht="14.25" customHeight="1" x14ac:dyDescent="0.25">
      <c r="A399" s="6">
        <f t="shared" si="23"/>
        <v>306</v>
      </c>
      <c r="B399" s="21">
        <v>403</v>
      </c>
      <c r="C399" s="22" t="s">
        <v>64</v>
      </c>
      <c r="D399" s="23" t="s">
        <v>65</v>
      </c>
      <c r="E399" s="24" t="s">
        <v>233</v>
      </c>
      <c r="F399" s="24" t="s">
        <v>392</v>
      </c>
      <c r="G399" s="25" t="s">
        <v>80</v>
      </c>
      <c r="H399" s="24" t="s">
        <v>353</v>
      </c>
      <c r="I399" s="27" t="s">
        <v>1342</v>
      </c>
      <c r="J399" s="26">
        <v>2652</v>
      </c>
      <c r="K399" s="27"/>
      <c r="L399" s="28">
        <v>33140</v>
      </c>
      <c r="M399" s="28">
        <v>33140</v>
      </c>
      <c r="N399" s="29" t="s">
        <v>1328</v>
      </c>
      <c r="O399" s="45" t="s">
        <v>1329</v>
      </c>
      <c r="P399" s="44" t="s">
        <v>19</v>
      </c>
      <c r="Q399" s="31" t="s">
        <v>73</v>
      </c>
      <c r="R399" s="32" t="s">
        <v>1343</v>
      </c>
      <c r="S399" s="33" t="s">
        <v>395</v>
      </c>
      <c r="T399" s="34">
        <v>33140</v>
      </c>
      <c r="U399" s="15" t="b">
        <v>1</v>
      </c>
      <c r="V399" s="15" t="s">
        <v>233</v>
      </c>
      <c r="W399" s="15" t="b">
        <v>1</v>
      </c>
      <c r="X399" s="15" t="s">
        <v>392</v>
      </c>
      <c r="Y399" s="15" t="b">
        <v>1</v>
      </c>
      <c r="Z399" s="15" t="s">
        <v>1342</v>
      </c>
      <c r="AA399" s="36" t="s">
        <v>1344</v>
      </c>
      <c r="AB399" s="15" t="s">
        <v>233</v>
      </c>
      <c r="AC399" s="15"/>
      <c r="AD399" s="15" t="s">
        <v>77</v>
      </c>
      <c r="AE399" s="15"/>
      <c r="AF399" s="15"/>
      <c r="AG399" s="46">
        <f t="shared" si="24"/>
        <v>5000000</v>
      </c>
      <c r="AH399" s="5">
        <f t="shared" si="25"/>
        <v>550000</v>
      </c>
      <c r="AI399" s="38">
        <f t="shared" si="26"/>
        <v>5550000</v>
      </c>
      <c r="AJ399" s="15" t="s">
        <v>233</v>
      </c>
      <c r="AK399" s="15" t="s">
        <v>233</v>
      </c>
      <c r="AL399" s="15" t="s">
        <v>392</v>
      </c>
      <c r="AM399" s="15" t="s">
        <v>392</v>
      </c>
      <c r="AN399" s="15" t="s">
        <v>233</v>
      </c>
      <c r="AO399" s="72" t="s">
        <v>392</v>
      </c>
      <c r="AP399" s="15" t="s">
        <v>3</v>
      </c>
      <c r="AQ399" s="15" t="s">
        <v>1483</v>
      </c>
      <c r="AR399" s="15" t="s">
        <v>1492</v>
      </c>
    </row>
    <row r="400" spans="1:44" ht="14.25" customHeight="1" x14ac:dyDescent="0.25">
      <c r="A400" s="6">
        <f t="shared" si="23"/>
        <v>307</v>
      </c>
      <c r="B400" s="21">
        <v>404</v>
      </c>
      <c r="C400" s="22" t="s">
        <v>64</v>
      </c>
      <c r="D400" s="23" t="s">
        <v>65</v>
      </c>
      <c r="E400" s="24" t="s">
        <v>253</v>
      </c>
      <c r="F400" s="24" t="s">
        <v>423</v>
      </c>
      <c r="G400" s="25" t="s">
        <v>80</v>
      </c>
      <c r="H400" s="24" t="s">
        <v>1345</v>
      </c>
      <c r="I400" s="27" t="s">
        <v>1346</v>
      </c>
      <c r="J400" s="26">
        <v>2658</v>
      </c>
      <c r="K400" s="27"/>
      <c r="L400" s="28">
        <v>33161</v>
      </c>
      <c r="M400" s="28">
        <v>33161</v>
      </c>
      <c r="N400" s="29" t="s">
        <v>1328</v>
      </c>
      <c r="O400" s="45" t="s">
        <v>1329</v>
      </c>
      <c r="P400" s="44" t="s">
        <v>19</v>
      </c>
      <c r="Q400" s="31" t="s">
        <v>73</v>
      </c>
      <c r="R400" s="32" t="s">
        <v>1347</v>
      </c>
      <c r="S400" s="33" t="s">
        <v>426</v>
      </c>
      <c r="T400" s="34">
        <v>33161</v>
      </c>
      <c r="U400" s="15" t="b">
        <v>1</v>
      </c>
      <c r="V400" s="15" t="s">
        <v>253</v>
      </c>
      <c r="W400" s="15" t="b">
        <v>1</v>
      </c>
      <c r="X400" s="15" t="s">
        <v>423</v>
      </c>
      <c r="Y400" s="15" t="b">
        <v>1</v>
      </c>
      <c r="Z400" s="15" t="s">
        <v>1346</v>
      </c>
      <c r="AA400" s="36" t="s">
        <v>1348</v>
      </c>
      <c r="AB400" s="15" t="s">
        <v>253</v>
      </c>
      <c r="AC400" s="15"/>
      <c r="AD400" s="15" t="s">
        <v>77</v>
      </c>
      <c r="AE400" s="15"/>
      <c r="AF400" s="15"/>
      <c r="AG400" s="46">
        <f t="shared" si="24"/>
        <v>5000000</v>
      </c>
      <c r="AH400" s="5">
        <f t="shared" si="25"/>
        <v>550000</v>
      </c>
      <c r="AI400" s="38">
        <f t="shared" si="26"/>
        <v>5550000</v>
      </c>
      <c r="AJ400" s="15" t="s">
        <v>253</v>
      </c>
      <c r="AK400" s="15" t="s">
        <v>253</v>
      </c>
      <c r="AL400" s="15" t="s">
        <v>423</v>
      </c>
      <c r="AM400" s="15" t="s">
        <v>423</v>
      </c>
      <c r="AN400" s="15" t="s">
        <v>9</v>
      </c>
      <c r="AO400" s="72" t="s">
        <v>423</v>
      </c>
      <c r="AP400" s="15" t="s">
        <v>10</v>
      </c>
      <c r="AQ400" s="15" t="s">
        <v>1419</v>
      </c>
      <c r="AR400" s="15" t="s">
        <v>1492</v>
      </c>
    </row>
    <row r="401" spans="1:44" ht="14.25" customHeight="1" x14ac:dyDescent="0.25">
      <c r="A401" s="6">
        <f t="shared" si="23"/>
        <v>308</v>
      </c>
      <c r="B401" s="21">
        <v>405</v>
      </c>
      <c r="C401" s="22" t="s">
        <v>64</v>
      </c>
      <c r="D401" s="23" t="s">
        <v>65</v>
      </c>
      <c r="E401" s="24" t="s">
        <v>165</v>
      </c>
      <c r="F401" s="24" t="s">
        <v>166</v>
      </c>
      <c r="G401" s="25" t="s">
        <v>80</v>
      </c>
      <c r="H401" s="24" t="s">
        <v>209</v>
      </c>
      <c r="I401" s="27" t="s">
        <v>1349</v>
      </c>
      <c r="J401" s="26">
        <v>2660</v>
      </c>
      <c r="K401" s="27"/>
      <c r="L401" s="28">
        <v>33150</v>
      </c>
      <c r="M401" s="28">
        <v>33150</v>
      </c>
      <c r="N401" s="29" t="s">
        <v>1328</v>
      </c>
      <c r="O401" s="45" t="s">
        <v>1329</v>
      </c>
      <c r="P401" s="44" t="s">
        <v>19</v>
      </c>
      <c r="Q401" s="31" t="s">
        <v>73</v>
      </c>
      <c r="R401" s="32" t="s">
        <v>1350</v>
      </c>
      <c r="S401" s="33" t="s">
        <v>170</v>
      </c>
      <c r="T401" s="34">
        <v>33150</v>
      </c>
      <c r="U401" s="15" t="b">
        <v>1</v>
      </c>
      <c r="V401" s="15" t="s">
        <v>165</v>
      </c>
      <c r="W401" s="15" t="b">
        <v>1</v>
      </c>
      <c r="X401" s="15" t="s">
        <v>166</v>
      </c>
      <c r="Y401" s="15" t="b">
        <v>1</v>
      </c>
      <c r="Z401" s="15" t="s">
        <v>1349</v>
      </c>
      <c r="AA401" s="36" t="s">
        <v>171</v>
      </c>
      <c r="AB401" s="15" t="s">
        <v>165</v>
      </c>
      <c r="AC401" s="15"/>
      <c r="AD401" s="15" t="s">
        <v>77</v>
      </c>
      <c r="AE401" s="15"/>
      <c r="AF401" s="15"/>
      <c r="AG401" s="46">
        <f t="shared" si="24"/>
        <v>5000000</v>
      </c>
      <c r="AH401" s="5">
        <f t="shared" si="25"/>
        <v>550000</v>
      </c>
      <c r="AI401" s="38">
        <f t="shared" si="26"/>
        <v>5550000</v>
      </c>
      <c r="AJ401" s="15" t="s">
        <v>165</v>
      </c>
      <c r="AK401" s="15" t="s">
        <v>165</v>
      </c>
      <c r="AL401" s="15" t="s">
        <v>166</v>
      </c>
      <c r="AM401" s="15" t="s">
        <v>166</v>
      </c>
      <c r="AN401" s="15" t="s">
        <v>172</v>
      </c>
      <c r="AO401" s="72" t="s">
        <v>166</v>
      </c>
      <c r="AP401" s="15" t="s">
        <v>8</v>
      </c>
      <c r="AQ401" s="15" t="s">
        <v>1451</v>
      </c>
      <c r="AR401" s="15" t="s">
        <v>1492</v>
      </c>
    </row>
    <row r="402" spans="1:44" ht="14.25" customHeight="1" x14ac:dyDescent="0.25">
      <c r="A402" s="6">
        <f t="shared" si="23"/>
        <v>309</v>
      </c>
      <c r="B402" s="21">
        <v>406</v>
      </c>
      <c r="C402" s="22" t="s">
        <v>64</v>
      </c>
      <c r="D402" s="23" t="s">
        <v>65</v>
      </c>
      <c r="E402" s="24" t="s">
        <v>331</v>
      </c>
      <c r="F402" s="24" t="s">
        <v>539</v>
      </c>
      <c r="G402" s="25" t="s">
        <v>80</v>
      </c>
      <c r="H402" s="24" t="s">
        <v>558</v>
      </c>
      <c r="I402" s="27" t="s">
        <v>1351</v>
      </c>
      <c r="J402" s="26">
        <v>2666</v>
      </c>
      <c r="K402" s="27"/>
      <c r="L402" s="28">
        <v>33178</v>
      </c>
      <c r="M402" s="28">
        <v>33178</v>
      </c>
      <c r="N402" s="29" t="s">
        <v>1328</v>
      </c>
      <c r="O402" s="45" t="s">
        <v>1329</v>
      </c>
      <c r="P402" s="44" t="s">
        <v>19</v>
      </c>
      <c r="Q402" s="31" t="s">
        <v>73</v>
      </c>
      <c r="R402" s="32" t="s">
        <v>1352</v>
      </c>
      <c r="S402" s="33" t="s">
        <v>464</v>
      </c>
      <c r="T402" s="34">
        <v>33178</v>
      </c>
      <c r="U402" s="15" t="b">
        <v>1</v>
      </c>
      <c r="V402" s="15" t="s">
        <v>331</v>
      </c>
      <c r="W402" s="15" t="b">
        <v>1</v>
      </c>
      <c r="X402" s="15" t="s">
        <v>539</v>
      </c>
      <c r="Y402" s="15" t="b">
        <v>1</v>
      </c>
      <c r="Z402" s="15" t="s">
        <v>1351</v>
      </c>
      <c r="AA402" s="36" t="s">
        <v>542</v>
      </c>
      <c r="AB402" s="15" t="s">
        <v>331</v>
      </c>
      <c r="AC402" s="15"/>
      <c r="AD402" s="15" t="s">
        <v>77</v>
      </c>
      <c r="AE402" s="15"/>
      <c r="AF402" s="15"/>
      <c r="AG402" s="46">
        <f t="shared" si="24"/>
        <v>5000000</v>
      </c>
      <c r="AH402" s="5">
        <f t="shared" si="25"/>
        <v>550000</v>
      </c>
      <c r="AI402" s="38">
        <f t="shared" si="26"/>
        <v>5550000</v>
      </c>
      <c r="AJ402" s="15" t="s">
        <v>331</v>
      </c>
      <c r="AK402" s="15" t="s">
        <v>331</v>
      </c>
      <c r="AL402" s="15" t="s">
        <v>539</v>
      </c>
      <c r="AM402" s="15" t="s">
        <v>539</v>
      </c>
      <c r="AN402" s="15" t="s">
        <v>13</v>
      </c>
      <c r="AO402" s="72" t="s">
        <v>539</v>
      </c>
      <c r="AP402" s="15" t="s">
        <v>11</v>
      </c>
      <c r="AQ402" s="15" t="s">
        <v>1419</v>
      </c>
      <c r="AR402" s="15" t="s">
        <v>1492</v>
      </c>
    </row>
    <row r="403" spans="1:44" ht="14.25" customHeight="1" x14ac:dyDescent="0.25">
      <c r="A403" s="6">
        <f t="shared" si="23"/>
        <v>310</v>
      </c>
      <c r="B403" s="21">
        <v>407</v>
      </c>
      <c r="C403" s="22" t="s">
        <v>64</v>
      </c>
      <c r="D403" s="23" t="s">
        <v>65</v>
      </c>
      <c r="E403" s="24" t="s">
        <v>78</v>
      </c>
      <c r="F403" s="24" t="s">
        <v>79</v>
      </c>
      <c r="G403" s="25" t="s">
        <v>80</v>
      </c>
      <c r="H403" s="24" t="s">
        <v>353</v>
      </c>
      <c r="I403" s="27" t="s">
        <v>1353</v>
      </c>
      <c r="J403" s="26">
        <v>2673</v>
      </c>
      <c r="K403" s="27"/>
      <c r="L403" s="28">
        <v>33197</v>
      </c>
      <c r="M403" s="28">
        <v>33197</v>
      </c>
      <c r="N403" s="29" t="s">
        <v>1328</v>
      </c>
      <c r="O403" s="45" t="s">
        <v>1329</v>
      </c>
      <c r="P403" s="44" t="s">
        <v>19</v>
      </c>
      <c r="Q403" s="31" t="s">
        <v>73</v>
      </c>
      <c r="R403" s="32" t="s">
        <v>1354</v>
      </c>
      <c r="S403" s="33" t="s">
        <v>84</v>
      </c>
      <c r="T403" s="34">
        <v>33197</v>
      </c>
      <c r="U403" s="15" t="b">
        <v>1</v>
      </c>
      <c r="V403" s="15" t="s">
        <v>78</v>
      </c>
      <c r="W403" s="15" t="b">
        <v>1</v>
      </c>
      <c r="X403" s="15" t="s">
        <v>79</v>
      </c>
      <c r="Y403" s="15" t="b">
        <v>1</v>
      </c>
      <c r="Z403" s="15" t="s">
        <v>1353</v>
      </c>
      <c r="AA403" s="36" t="s">
        <v>1008</v>
      </c>
      <c r="AB403" s="15" t="s">
        <v>78</v>
      </c>
      <c r="AC403" s="15"/>
      <c r="AD403" s="15" t="s">
        <v>77</v>
      </c>
      <c r="AE403" s="15"/>
      <c r="AF403" s="15"/>
      <c r="AG403" s="46">
        <f t="shared" si="24"/>
        <v>5000000</v>
      </c>
      <c r="AH403" s="5">
        <f t="shared" si="25"/>
        <v>550000</v>
      </c>
      <c r="AI403" s="38">
        <f t="shared" si="26"/>
        <v>5550000</v>
      </c>
      <c r="AJ403" s="15" t="s">
        <v>78</v>
      </c>
      <c r="AK403" s="15" t="s">
        <v>78</v>
      </c>
      <c r="AL403" s="15" t="s">
        <v>112</v>
      </c>
      <c r="AM403" s="15" t="s">
        <v>112</v>
      </c>
      <c r="AN403" s="15" t="s">
        <v>5</v>
      </c>
      <c r="AO403" s="72" t="s">
        <v>112</v>
      </c>
      <c r="AP403" s="15" t="s">
        <v>6</v>
      </c>
      <c r="AQ403" s="15" t="s">
        <v>1451</v>
      </c>
      <c r="AR403" s="15" t="s">
        <v>1492</v>
      </c>
    </row>
    <row r="404" spans="1:44" ht="14.25" customHeight="1" x14ac:dyDescent="0.25">
      <c r="A404" s="6">
        <f t="shared" si="23"/>
        <v>311</v>
      </c>
      <c r="B404" s="21">
        <v>408</v>
      </c>
      <c r="C404" s="22" t="s">
        <v>64</v>
      </c>
      <c r="D404" s="23" t="s">
        <v>65</v>
      </c>
      <c r="E404" s="24" t="s">
        <v>220</v>
      </c>
      <c r="F404" s="24" t="s">
        <v>291</v>
      </c>
      <c r="G404" s="25" t="s">
        <v>68</v>
      </c>
      <c r="H404" s="24" t="s">
        <v>1355</v>
      </c>
      <c r="I404" s="27" t="s">
        <v>1356</v>
      </c>
      <c r="J404" s="26">
        <v>2682</v>
      </c>
      <c r="K404" s="27"/>
      <c r="L404" s="28">
        <v>33224</v>
      </c>
      <c r="M404" s="28">
        <v>33224</v>
      </c>
      <c r="N404" s="29" t="s">
        <v>1328</v>
      </c>
      <c r="O404" s="45" t="s">
        <v>1329</v>
      </c>
      <c r="P404" s="44" t="s">
        <v>19</v>
      </c>
      <c r="Q404" s="31" t="s">
        <v>134</v>
      </c>
      <c r="R404" s="32" t="s">
        <v>1357</v>
      </c>
      <c r="S404" s="33" t="s">
        <v>311</v>
      </c>
      <c r="T404" s="34">
        <v>33224</v>
      </c>
      <c r="U404" s="15" t="b">
        <v>1</v>
      </c>
      <c r="V404" s="15" t="s">
        <v>220</v>
      </c>
      <c r="W404" s="15" t="b">
        <v>1</v>
      </c>
      <c r="X404" s="15" t="s">
        <v>291</v>
      </c>
      <c r="Y404" s="15" t="b">
        <v>1</v>
      </c>
      <c r="Z404" s="15" t="s">
        <v>1356</v>
      </c>
      <c r="AA404" s="36" t="s">
        <v>1358</v>
      </c>
      <c r="AB404" s="15" t="s">
        <v>220</v>
      </c>
      <c r="AC404" s="15"/>
      <c r="AD404" s="15" t="s">
        <v>77</v>
      </c>
      <c r="AE404" s="15"/>
      <c r="AF404" s="15"/>
      <c r="AG404" s="46">
        <f t="shared" si="24"/>
        <v>5000000</v>
      </c>
      <c r="AH404" s="5">
        <f t="shared" si="25"/>
        <v>550000</v>
      </c>
      <c r="AI404" s="38">
        <f t="shared" si="26"/>
        <v>5550000</v>
      </c>
      <c r="AJ404" s="15" t="s">
        <v>220</v>
      </c>
      <c r="AK404" s="15" t="s">
        <v>220</v>
      </c>
      <c r="AL404" s="15" t="s">
        <v>291</v>
      </c>
      <c r="AM404" s="15" t="s">
        <v>291</v>
      </c>
      <c r="AN404" s="15" t="s">
        <v>21</v>
      </c>
      <c r="AO404" s="72" t="s">
        <v>291</v>
      </c>
      <c r="AP404" s="15" t="s">
        <v>21</v>
      </c>
      <c r="AQ404" s="15" t="s">
        <v>1461</v>
      </c>
      <c r="AR404" s="15" t="s">
        <v>1492</v>
      </c>
    </row>
    <row r="405" spans="1:44" ht="14.25" customHeight="1" x14ac:dyDescent="0.25">
      <c r="A405" s="6">
        <f t="shared" si="23"/>
        <v>312</v>
      </c>
      <c r="B405" s="21">
        <v>409</v>
      </c>
      <c r="C405" s="22" t="s">
        <v>64</v>
      </c>
      <c r="D405" s="23" t="s">
        <v>65</v>
      </c>
      <c r="E405" s="24" t="s">
        <v>78</v>
      </c>
      <c r="F405" s="24" t="s">
        <v>86</v>
      </c>
      <c r="G405" s="25" t="s">
        <v>80</v>
      </c>
      <c r="H405" s="24" t="s">
        <v>81</v>
      </c>
      <c r="I405" s="27" t="s">
        <v>1359</v>
      </c>
      <c r="J405" s="26">
        <v>2700</v>
      </c>
      <c r="K405" s="27"/>
      <c r="L405" s="28">
        <v>33292</v>
      </c>
      <c r="M405" s="28">
        <v>33292</v>
      </c>
      <c r="N405" s="29" t="s">
        <v>1328</v>
      </c>
      <c r="O405" s="45" t="s">
        <v>1329</v>
      </c>
      <c r="P405" s="44" t="s">
        <v>19</v>
      </c>
      <c r="Q405" s="31" t="s">
        <v>73</v>
      </c>
      <c r="R405" s="32" t="s">
        <v>1360</v>
      </c>
      <c r="S405" s="33" t="s">
        <v>90</v>
      </c>
      <c r="T405" s="34">
        <v>33292</v>
      </c>
      <c r="U405" s="15" t="b">
        <v>1</v>
      </c>
      <c r="V405" s="15" t="s">
        <v>78</v>
      </c>
      <c r="W405" s="15" t="b">
        <v>1</v>
      </c>
      <c r="X405" s="15" t="s">
        <v>86</v>
      </c>
      <c r="Y405" s="15" t="b">
        <v>1</v>
      </c>
      <c r="Z405" s="15" t="s">
        <v>1359</v>
      </c>
      <c r="AA405" s="36" t="s">
        <v>245</v>
      </c>
      <c r="AB405" s="15" t="s">
        <v>78</v>
      </c>
      <c r="AC405" s="15"/>
      <c r="AD405" s="15" t="s">
        <v>77</v>
      </c>
      <c r="AE405" s="15"/>
      <c r="AF405" s="15"/>
      <c r="AG405" s="46">
        <f t="shared" si="24"/>
        <v>5000000</v>
      </c>
      <c r="AH405" s="5">
        <f t="shared" si="25"/>
        <v>550000</v>
      </c>
      <c r="AI405" s="38">
        <f t="shared" si="26"/>
        <v>5550000</v>
      </c>
      <c r="AJ405" s="15" t="s">
        <v>78</v>
      </c>
      <c r="AK405" s="15" t="s">
        <v>78</v>
      </c>
      <c r="AL405" s="15" t="s">
        <v>86</v>
      </c>
      <c r="AM405" s="15" t="s">
        <v>86</v>
      </c>
      <c r="AN405" s="15" t="s">
        <v>5</v>
      </c>
      <c r="AO405" s="72" t="s">
        <v>86</v>
      </c>
      <c r="AP405" s="15" t="s">
        <v>7</v>
      </c>
      <c r="AQ405" s="15" t="s">
        <v>1369</v>
      </c>
      <c r="AR405" s="15" t="s">
        <v>1492</v>
      </c>
    </row>
    <row r="406" spans="1:44" ht="22.5" customHeight="1" x14ac:dyDescent="0.25">
      <c r="A406" s="7"/>
      <c r="AA406" s="7"/>
      <c r="AI406" s="47">
        <f>SUM(AI73:AI405)</f>
        <v>2662432808.4207292</v>
      </c>
      <c r="AQ406" s="7" t="e">
        <v>#N/A</v>
      </c>
    </row>
    <row r="407" spans="1:44" ht="14.25" customHeight="1" x14ac:dyDescent="0.25">
      <c r="A407" s="7"/>
      <c r="C407" s="48" t="s">
        <v>73</v>
      </c>
      <c r="D407" s="15">
        <f>COUNTIF(Q:Q,"Male")</f>
        <v>369</v>
      </c>
      <c r="F407" s="49" t="s">
        <v>1361</v>
      </c>
      <c r="G407" s="50"/>
      <c r="H407" s="49" t="s">
        <v>1362</v>
      </c>
      <c r="I407" s="20"/>
      <c r="J407" s="3" t="s">
        <v>1363</v>
      </c>
      <c r="K407" s="20"/>
      <c r="AA407" s="7"/>
      <c r="AQ407" s="7" t="e">
        <v>#N/A</v>
      </c>
    </row>
    <row r="408" spans="1:44" ht="14.25" customHeight="1" x14ac:dyDescent="0.25">
      <c r="A408" s="7"/>
      <c r="C408" s="48" t="s">
        <v>134</v>
      </c>
      <c r="D408" s="1">
        <f>COUNTIF(Q:Q,"Female")</f>
        <v>33</v>
      </c>
      <c r="E408"/>
      <c r="F408" s="49"/>
      <c r="G408" s="50"/>
      <c r="H408" s="49"/>
      <c r="I408" s="50"/>
      <c r="J408" s="49"/>
      <c r="K408" s="20"/>
      <c r="AA408" s="7"/>
      <c r="AQ408" s="7" t="e">
        <v>#N/A</v>
      </c>
    </row>
    <row r="409" spans="1:44" ht="14.25" customHeight="1" x14ac:dyDescent="0.25">
      <c r="A409" s="7"/>
      <c r="C409" s="48" t="s">
        <v>68</v>
      </c>
      <c r="D409" s="1">
        <f>COUNTIF(G:G,"Jabodetabek")</f>
        <v>64</v>
      </c>
      <c r="E409"/>
      <c r="F409" s="49"/>
      <c r="G409" s="50"/>
      <c r="H409" s="49"/>
      <c r="I409" s="50"/>
      <c r="J409" s="49"/>
      <c r="K409" s="20"/>
      <c r="AA409" s="7"/>
      <c r="AQ409" s="7" t="e">
        <v>#N/A</v>
      </c>
    </row>
    <row r="410" spans="1:44" ht="14.25" customHeight="1" x14ac:dyDescent="0.25">
      <c r="A410" s="7"/>
      <c r="C410" s="48" t="s">
        <v>80</v>
      </c>
      <c r="D410" s="1">
        <f>COUNTIF(G:G,"Luar Jabodetabek")</f>
        <v>338</v>
      </c>
      <c r="E410"/>
      <c r="F410" s="49"/>
      <c r="G410" s="50"/>
      <c r="H410" s="49"/>
      <c r="I410" s="50"/>
      <c r="J410" s="49"/>
      <c r="K410" s="20"/>
      <c r="AA410" s="7"/>
      <c r="AQ410" s="7" t="e">
        <v>#N/A</v>
      </c>
    </row>
    <row r="411" spans="1:44" ht="14.25" customHeight="1" x14ac:dyDescent="0.25">
      <c r="A411" s="7"/>
      <c r="C411" s="48" t="s">
        <v>57</v>
      </c>
      <c r="D411" s="48">
        <f>SUM(D407:D408)</f>
        <v>402</v>
      </c>
      <c r="E411"/>
      <c r="F411" s="49" t="s">
        <v>1364</v>
      </c>
      <c r="G411" s="50"/>
      <c r="H411" s="49" t="s">
        <v>1365</v>
      </c>
      <c r="I411" s="50"/>
      <c r="J411" s="3" t="s">
        <v>1366</v>
      </c>
      <c r="K411" s="20"/>
      <c r="AA411" s="7"/>
      <c r="AQ411" s="7" t="e">
        <v>#N/A</v>
      </c>
    </row>
    <row r="412" spans="1:44" ht="19.5" customHeight="1" x14ac:dyDescent="0.25">
      <c r="C412"/>
      <c r="D412"/>
      <c r="E412"/>
      <c r="F412"/>
      <c r="G412"/>
      <c r="H412"/>
      <c r="I412"/>
      <c r="AI412" s="51">
        <f>SUM(AI73:AI405)</f>
        <v>2662432808.4207292</v>
      </c>
    </row>
    <row r="413" spans="1:44" ht="14.25" customHeight="1" x14ac:dyDescent="0.25">
      <c r="C413"/>
      <c r="D413"/>
      <c r="E413"/>
      <c r="F413"/>
      <c r="G413"/>
      <c r="H413"/>
      <c r="I413"/>
    </row>
    <row r="414" spans="1:44" ht="14.25" customHeight="1" x14ac:dyDescent="0.25">
      <c r="C414"/>
      <c r="D414"/>
      <c r="E414"/>
      <c r="F414"/>
      <c r="G414"/>
      <c r="H414"/>
      <c r="I414"/>
    </row>
  </sheetData>
  <autoFilter ref="A3:XFD412" xr:uid="{DFE6312E-03FD-43F5-99E8-7A9EE09CC5A8}"/>
  <mergeCells count="2">
    <mergeCell ref="B1:S1"/>
    <mergeCell ref="AE2:AI2"/>
  </mergeCells>
  <conditionalFormatting sqref="J4:J405">
    <cfRule type="duplicateValues" dxfId="5" priority="8"/>
  </conditionalFormatting>
  <pageMargins left="0.15748031496062992" right="0.15748031496062992" top="0.74803149606299213" bottom="0.15748031496062992" header="0.31496062992125984" footer="0.31496062992125984"/>
  <pageSetup paperSize="135" scale="64" orientation="landscape" r:id="rId1"/>
  <colBreaks count="2" manualBreakCount="2">
    <brk id="19" max="1048575" man="1"/>
    <brk id="33" max="418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All</vt:lpstr>
      <vt:lpstr>All!Print_Titles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Rani Maharani Rustam</dc:creator>
  <cp:lastModifiedBy>Rani Maharani Rustam</cp:lastModifiedBy>
  <cp:lastPrinted>2023-03-30T03:08:57Z</cp:lastPrinted>
  <dcterms:created xsi:type="dcterms:W3CDTF">2023-03-16T08:30:34Z</dcterms:created>
  <dcterms:modified xsi:type="dcterms:W3CDTF">2023-03-31T05:11:59Z</dcterms:modified>
</cp:coreProperties>
</file>