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K3N 2023\"/>
    </mc:Choice>
  </mc:AlternateContent>
  <xr:revisionPtr revIDLastSave="0" documentId="13_ncr:1_{74EFDB7A-C152-46D4-96BF-DCD8B54F01DF}" xr6:coauthVersionLast="47" xr6:coauthVersionMax="47" xr10:uidLastSave="{00000000-0000-0000-0000-000000000000}"/>
  <bookViews>
    <workbookView xWindow="-110" yWindow="-110" windowWidth="19420" windowHeight="10300" xr2:uid="{F906F9D9-2DF4-4AC8-932C-341A31CB94B0}"/>
  </bookViews>
  <sheets>
    <sheet name="Lembar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F83" i="1"/>
  <c r="F59" i="1"/>
  <c r="F97" i="1"/>
  <c r="E34" i="1"/>
  <c r="F33" i="1"/>
  <c r="F34" i="1" s="1"/>
  <c r="F58" i="1"/>
  <c r="E61" i="1"/>
  <c r="F60" i="1"/>
  <c r="F57" i="1"/>
  <c r="F54" i="1"/>
  <c r="F55" i="1"/>
  <c r="F63" i="1"/>
  <c r="F78" i="1"/>
  <c r="E79" i="1"/>
  <c r="E39" i="1"/>
  <c r="F36" i="1"/>
  <c r="F99" i="1"/>
  <c r="F100" i="1"/>
  <c r="F101" i="1"/>
  <c r="F103" i="1"/>
  <c r="F98" i="1"/>
  <c r="E92" i="1"/>
  <c r="F91" i="1"/>
  <c r="F92" i="1" s="1"/>
  <c r="E89" i="1"/>
  <c r="F88" i="1"/>
  <c r="F87" i="1"/>
  <c r="E85" i="1"/>
  <c r="F84" i="1"/>
  <c r="F82" i="1"/>
  <c r="F81" i="1"/>
  <c r="F80" i="1"/>
  <c r="F77" i="1"/>
  <c r="F76" i="1"/>
  <c r="F75" i="1"/>
  <c r="E70" i="1"/>
  <c r="F69" i="1"/>
  <c r="F68" i="1"/>
  <c r="E66" i="1"/>
  <c r="F65" i="1"/>
  <c r="F64" i="1"/>
  <c r="F56" i="1"/>
  <c r="E52" i="1"/>
  <c r="F51" i="1"/>
  <c r="F50" i="1"/>
  <c r="E48" i="1"/>
  <c r="F47" i="1"/>
  <c r="F46" i="1"/>
  <c r="F45" i="1"/>
  <c r="E43" i="1"/>
  <c r="F42" i="1"/>
  <c r="F41" i="1"/>
  <c r="F38" i="1"/>
  <c r="F37" i="1"/>
  <c r="E32" i="1"/>
  <c r="F31" i="1"/>
  <c r="F30" i="1"/>
  <c r="F29" i="1"/>
  <c r="F28" i="1"/>
  <c r="E26" i="1"/>
  <c r="F25" i="1"/>
  <c r="F24" i="1"/>
  <c r="F23" i="1"/>
  <c r="E21" i="1"/>
  <c r="F20" i="1"/>
  <c r="F19" i="1"/>
  <c r="E17" i="1"/>
  <c r="F16" i="1"/>
  <c r="F15" i="1"/>
  <c r="F14" i="1"/>
  <c r="F13" i="1"/>
  <c r="E8" i="1"/>
  <c r="F7" i="1"/>
  <c r="F8" i="1" s="1"/>
  <c r="F61" i="1" l="1"/>
  <c r="F105" i="1"/>
  <c r="F66" i="1"/>
  <c r="F79" i="1"/>
  <c r="F39" i="1"/>
  <c r="F48" i="1"/>
  <c r="F85" i="1"/>
  <c r="F17" i="1"/>
  <c r="F26" i="1"/>
  <c r="F43" i="1"/>
  <c r="F70" i="1"/>
  <c r="F52" i="1"/>
  <c r="F89" i="1"/>
  <c r="F32" i="1"/>
  <c r="F21" i="1"/>
  <c r="F71" i="1" l="1"/>
  <c r="F93" i="1"/>
  <c r="F106" i="1" s="1"/>
  <c r="F107" i="1" l="1"/>
  <c r="F10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 Ayu Wardani Sakinah</author>
    <author>HP</author>
  </authors>
  <commentList>
    <comment ref="E11" authorId="0" shapeId="0" xr:uid="{B6D831EF-2059-4E47-B3C5-02D17854FB07}">
      <text>
        <r>
          <rPr>
            <b/>
            <sz val="9"/>
            <color indexed="81"/>
            <rFont val="Tahoma"/>
            <charset val="1"/>
          </rPr>
          <t>Inge Ayu Wardani Sakinah:</t>
        </r>
        <r>
          <rPr>
            <sz val="9"/>
            <color indexed="81"/>
            <rFont val="Tahoma"/>
            <charset val="1"/>
          </rPr>
          <t xml:space="preserve">
good condition</t>
        </r>
      </text>
    </comment>
    <comment ref="C28" authorId="1" shapeId="0" xr:uid="{7645A3E1-9489-423B-AEC6-D9B6B0C1B99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bait, equip, venue</t>
        </r>
      </text>
    </comment>
    <comment ref="C56" authorId="0" shapeId="0" xr:uid="{B275F9AB-7D06-4D9F-BC11-2FCFDF2E4E0E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45 (students)+ 5(teachers)+20(volunteer) =70
</t>
        </r>
      </text>
    </comment>
    <comment ref="C99" authorId="0" shapeId="0" xr:uid="{41EB1894-FC79-4A22-8033-7D15C758FD53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CRC = 378
ES= 71
MRC&amp;TUE= 68</t>
        </r>
      </text>
    </comment>
    <comment ref="C100" authorId="0" shapeId="0" xr:uid="{D2B174D1-F7F0-445B-8BDC-CB03321030B4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CRC = 378
ES= 71
MRC&amp;TUE= 68</t>
        </r>
      </text>
    </comment>
  </commentList>
</comments>
</file>

<file path=xl/sharedStrings.xml><?xml version="1.0" encoding="utf-8"?>
<sst xmlns="http://schemas.openxmlformats.org/spreadsheetml/2006/main" count="194" uniqueCount="93">
  <si>
    <t>Cost Break Down of</t>
  </si>
  <si>
    <t>BULAN K3 NASIONAL ENGINEERING SERVICES Balikpapan 2023</t>
  </si>
  <si>
    <t>No.</t>
  </si>
  <si>
    <t>Description</t>
  </si>
  <si>
    <t>Qty</t>
  </si>
  <si>
    <t>Unit price ( Rp )</t>
  </si>
  <si>
    <t>Total Price ( Rp )</t>
  </si>
  <si>
    <t>Team Coordinator</t>
  </si>
  <si>
    <t>Government Appreciation</t>
  </si>
  <si>
    <t>USB Flash disk</t>
  </si>
  <si>
    <t>ea</t>
  </si>
  <si>
    <t>Sub Total</t>
  </si>
  <si>
    <t>Games</t>
  </si>
  <si>
    <t>Tenis Meja ( Ping Pong )</t>
  </si>
  <si>
    <t>Meja</t>
  </si>
  <si>
    <t>Bed</t>
  </si>
  <si>
    <t>Bachtiar</t>
  </si>
  <si>
    <t>Ball</t>
  </si>
  <si>
    <t>Ajul</t>
  </si>
  <si>
    <t>Net</t>
  </si>
  <si>
    <t>Prize 1st</t>
  </si>
  <si>
    <t>Prize 2nd</t>
  </si>
  <si>
    <t>Catur (Chess)</t>
  </si>
  <si>
    <t>Inge</t>
  </si>
  <si>
    <t>Fit Body challenge</t>
  </si>
  <si>
    <t xml:space="preserve">novi </t>
  </si>
  <si>
    <t>gita</t>
  </si>
  <si>
    <t>tensimeter</t>
  </si>
  <si>
    <t>Fishing</t>
  </si>
  <si>
    <t>Equipment</t>
  </si>
  <si>
    <t>pkg</t>
  </si>
  <si>
    <t>priyo &amp; Rikson</t>
  </si>
  <si>
    <t>all</t>
  </si>
  <si>
    <t>Jackpot</t>
  </si>
  <si>
    <t>Gaple</t>
  </si>
  <si>
    <t>dicki</t>
  </si>
  <si>
    <t>Mobile Legend</t>
  </si>
  <si>
    <t>ridho</t>
  </si>
  <si>
    <t>jonly, iksan</t>
  </si>
  <si>
    <t>Housekeeping Contest</t>
  </si>
  <si>
    <t>arif munandar</t>
  </si>
  <si>
    <t>Thropy</t>
  </si>
  <si>
    <t>Weekly Quiz</t>
  </si>
  <si>
    <t>inge</t>
  </si>
  <si>
    <t>Bakti Sosial</t>
  </si>
  <si>
    <t>souvenir</t>
  </si>
  <si>
    <t>Karambol</t>
  </si>
  <si>
    <t>Closing Ceremony</t>
  </si>
  <si>
    <t>Prize 3rd</t>
  </si>
  <si>
    <t xml:space="preserve">Doorprize </t>
  </si>
  <si>
    <t>Doorprize (smart watch)</t>
  </si>
  <si>
    <t>Doorprize (helm)</t>
  </si>
  <si>
    <t>Instructor</t>
  </si>
  <si>
    <t>TOTAL</t>
  </si>
  <si>
    <t>Other Expense</t>
  </si>
  <si>
    <t>inge, ajul</t>
  </si>
  <si>
    <t>Meal *</t>
  </si>
  <si>
    <t>gita, novi</t>
  </si>
  <si>
    <t>Snack *</t>
  </si>
  <si>
    <t>Mineral water *</t>
  </si>
  <si>
    <t>Venue</t>
  </si>
  <si>
    <t>ls</t>
  </si>
  <si>
    <t>Budget Alocation</t>
  </si>
  <si>
    <t>Note : * need further confirmation - alocation by CRC</t>
  </si>
  <si>
    <t>Aerobic</t>
  </si>
  <si>
    <t>Pin</t>
  </si>
  <si>
    <t>supporting kegiatan BPN branch, KM13</t>
  </si>
  <si>
    <t>Kartu</t>
  </si>
  <si>
    <t>ES The Explorer ( teams # min 7 people)</t>
  </si>
  <si>
    <t>Coklat koin</t>
  </si>
  <si>
    <t>Lato-Lato Quiz</t>
  </si>
  <si>
    <t>Souvenir</t>
  </si>
  <si>
    <t>-</t>
  </si>
  <si>
    <t>SHE AP appreciation</t>
  </si>
  <si>
    <t>Total</t>
  </si>
  <si>
    <t>TOTAL (for closing ceremony)</t>
  </si>
  <si>
    <t>Kontribusi Peserta</t>
  </si>
  <si>
    <t>Spanduk</t>
  </si>
  <si>
    <t xml:space="preserve">opt : air purifier, </t>
  </si>
  <si>
    <t xml:space="preserve">Grand prize </t>
  </si>
  <si>
    <t>snack box</t>
  </si>
  <si>
    <t>goodie bag</t>
  </si>
  <si>
    <t>Mineral water</t>
  </si>
  <si>
    <t>note book</t>
  </si>
  <si>
    <t>Rikson</t>
  </si>
  <si>
    <t>arif budiman, fathur</t>
  </si>
  <si>
    <t>inge, rima</t>
  </si>
  <si>
    <t>arif</t>
  </si>
  <si>
    <t>SHE Video Competition</t>
  </si>
  <si>
    <t>Bus</t>
  </si>
  <si>
    <t>Grand prize (1)</t>
  </si>
  <si>
    <t>SHE Team</t>
  </si>
  <si>
    <t>Sound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</si>
</sst>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43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14" xfId="0" applyBorder="1" applyAlignment="1">
      <alignment horizontal="center"/>
    </xf>
    <xf numFmtId="0" fontId="0" fillId="2" borderId="0" xfId="0" applyFill="1" applyAlignment="1">
      <alignment horizontal="center"/>
    </xf>
    <xf numFmtId="164" fontId="5" fillId="2" borderId="0" xfId="1" applyNumberFormat="1" applyFont="1" applyFill="1" applyAlignment="1">
      <alignment horizontal="right"/>
    </xf>
    <xf numFmtId="164" fontId="5" fillId="2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horizontal="center"/>
    </xf>
    <xf numFmtId="164" fontId="0" fillId="0" borderId="1" xfId="1" applyNumberFormat="1" applyFont="1" applyBorder="1"/>
    <xf numFmtId="164" fontId="3" fillId="0" borderId="1" xfId="1" applyNumberFormat="1" applyFont="1" applyBorder="1" applyAlignment="1">
      <alignment horizontal="center"/>
    </xf>
    <xf numFmtId="164" fontId="3" fillId="6" borderId="1" xfId="1" applyNumberFormat="1" applyFont="1" applyFill="1" applyBorder="1" applyAlignment="1">
      <alignment horizontal="center"/>
    </xf>
    <xf numFmtId="164" fontId="1" fillId="0" borderId="1" xfId="1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5" xfId="1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6" borderId="11" xfId="0" applyFill="1" applyBorder="1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6" borderId="3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8" fillId="5" borderId="11" xfId="0" applyFont="1" applyFill="1" applyBorder="1" applyAlignment="1">
      <alignment horizontal="center"/>
    </xf>
    <xf numFmtId="0" fontId="0" fillId="0" borderId="15" xfId="0" applyBorder="1"/>
    <xf numFmtId="164" fontId="0" fillId="0" borderId="15" xfId="1" applyNumberFormat="1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164" fontId="6" fillId="4" borderId="1" xfId="1" applyNumberFormat="1" applyFont="1" applyFill="1" applyBorder="1"/>
    <xf numFmtId="164" fontId="3" fillId="4" borderId="1" xfId="1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164" fontId="0" fillId="0" borderId="1" xfId="1" quotePrefix="1" applyNumberFormat="1" applyFon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3" fillId="0" borderId="1" xfId="0" applyFont="1" applyBorder="1"/>
    <xf numFmtId="164" fontId="0" fillId="0" borderId="1" xfId="1" applyNumberFormat="1" applyFont="1" applyFill="1" applyBorder="1"/>
    <xf numFmtId="164" fontId="0" fillId="0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4" fontId="2" fillId="4" borderId="1" xfId="1" applyNumberFormat="1" applyFont="1" applyFill="1" applyBorder="1"/>
    <xf numFmtId="0" fontId="3" fillId="0" borderId="1" xfId="0" applyFont="1" applyBorder="1" applyAlignment="1">
      <alignment horizontal="left"/>
    </xf>
    <xf numFmtId="164" fontId="7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1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164" fontId="1" fillId="0" borderId="1" xfId="1" applyNumberFormat="1" applyFont="1" applyBorder="1" applyAlignment="1">
      <alignment horizontal="center"/>
    </xf>
    <xf numFmtId="164" fontId="0" fillId="4" borderId="1" xfId="1" applyNumberFormat="1" applyFont="1" applyFill="1" applyBorder="1"/>
    <xf numFmtId="164" fontId="9" fillId="5" borderId="1" xfId="1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</cellXfs>
  <cellStyles count="2">
    <cellStyle name="K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AA39A-1C78-4232-A341-DC128294F0CE}">
  <dimension ref="A1:L111"/>
  <sheetViews>
    <sheetView tabSelected="1" topLeftCell="A93" zoomScale="90" zoomScaleNormal="90" workbookViewId="0">
      <selection activeCell="I104" sqref="I104"/>
    </sheetView>
  </sheetViews>
  <sheetFormatPr defaultRowHeight="14.5" x14ac:dyDescent="0.35"/>
  <cols>
    <col min="1" max="1" width="4.54296875" style="1" customWidth="1"/>
    <col min="2" max="2" width="40.81640625" customWidth="1"/>
    <col min="3" max="3" width="7" style="1" customWidth="1"/>
    <col min="4" max="4" width="5" style="1" customWidth="1"/>
    <col min="5" max="5" width="16.7265625" style="2" customWidth="1"/>
    <col min="6" max="6" width="19.81640625" style="3" customWidth="1"/>
    <col min="7" max="7" width="19.81640625" customWidth="1"/>
    <col min="8" max="8" width="4" style="1" customWidth="1"/>
    <col min="9" max="9" width="28.1796875" customWidth="1"/>
    <col min="10" max="10" width="29.1796875" customWidth="1"/>
    <col min="12" max="12" width="21.453125" customWidth="1"/>
  </cols>
  <sheetData>
    <row r="1" spans="1:9" ht="26" x14ac:dyDescent="0.6">
      <c r="A1" s="87" t="s">
        <v>0</v>
      </c>
      <c r="B1" s="87"/>
      <c r="C1" s="87"/>
      <c r="D1" s="87"/>
      <c r="E1" s="87"/>
      <c r="F1" s="87"/>
      <c r="G1" s="87"/>
    </row>
    <row r="2" spans="1:9" ht="18.5" x14ac:dyDescent="0.45">
      <c r="A2" s="88" t="s">
        <v>1</v>
      </c>
      <c r="B2" s="88"/>
      <c r="C2" s="88"/>
      <c r="D2" s="88"/>
      <c r="E2" s="88"/>
      <c r="F2" s="88"/>
      <c r="G2" s="88"/>
    </row>
    <row r="3" spans="1:9" ht="6" customHeight="1" x14ac:dyDescent="0.35"/>
    <row r="4" spans="1:9" s="1" customFormat="1" x14ac:dyDescent="0.35">
      <c r="A4" s="38" t="s">
        <v>2</v>
      </c>
      <c r="B4" s="4" t="s">
        <v>3</v>
      </c>
      <c r="C4" s="89" t="s">
        <v>4</v>
      </c>
      <c r="D4" s="89"/>
      <c r="E4" s="5" t="s">
        <v>5</v>
      </c>
      <c r="F4" s="5" t="s">
        <v>6</v>
      </c>
      <c r="G4" s="39" t="s">
        <v>7</v>
      </c>
    </row>
    <row r="5" spans="1:9" ht="6" customHeight="1" x14ac:dyDescent="0.35">
      <c r="B5" s="57"/>
      <c r="C5" s="28"/>
      <c r="D5" s="28"/>
      <c r="E5" s="31"/>
      <c r="F5" s="58"/>
    </row>
    <row r="6" spans="1:9" ht="13.5" customHeight="1" x14ac:dyDescent="0.35">
      <c r="A6" s="40" t="s">
        <v>8</v>
      </c>
      <c r="B6" s="59"/>
      <c r="C6" s="59"/>
      <c r="D6" s="59"/>
      <c r="E6" s="59"/>
      <c r="F6" s="59"/>
      <c r="G6" s="41"/>
    </row>
    <row r="7" spans="1:9" ht="14.25" customHeight="1" x14ac:dyDescent="0.35">
      <c r="A7" s="1">
        <v>1</v>
      </c>
      <c r="B7" s="57" t="s">
        <v>9</v>
      </c>
      <c r="C7" s="28">
        <v>6</v>
      </c>
      <c r="D7" s="28" t="s">
        <v>10</v>
      </c>
      <c r="E7" s="31">
        <v>46500</v>
      </c>
      <c r="F7" s="58">
        <f>E7*C7</f>
        <v>279000</v>
      </c>
      <c r="G7" t="s">
        <v>91</v>
      </c>
    </row>
    <row r="8" spans="1:9" ht="17.25" customHeight="1" x14ac:dyDescent="0.35">
      <c r="B8" s="60" t="s">
        <v>11</v>
      </c>
      <c r="C8" s="61"/>
      <c r="D8" s="61"/>
      <c r="E8" s="62">
        <f>SUM(E3:E7)</f>
        <v>46500</v>
      </c>
      <c r="F8" s="63">
        <f>SUM(F3:F7)</f>
        <v>279000</v>
      </c>
      <c r="G8" s="10"/>
    </row>
    <row r="9" spans="1:9" ht="16.5" customHeight="1" x14ac:dyDescent="0.35">
      <c r="A9" s="40" t="s">
        <v>12</v>
      </c>
      <c r="B9" s="59"/>
      <c r="C9" s="59"/>
      <c r="D9" s="59"/>
      <c r="E9" s="59"/>
      <c r="F9" s="59"/>
      <c r="G9" s="41"/>
    </row>
    <row r="10" spans="1:9" x14ac:dyDescent="0.35">
      <c r="A10" s="42">
        <v>1</v>
      </c>
      <c r="B10" s="29" t="s">
        <v>13</v>
      </c>
      <c r="C10" s="28"/>
      <c r="D10" s="28"/>
      <c r="E10" s="58"/>
      <c r="F10" s="58"/>
      <c r="G10" s="46"/>
    </row>
    <row r="11" spans="1:9" ht="15" customHeight="1" x14ac:dyDescent="0.35">
      <c r="A11" s="25"/>
      <c r="B11" s="64" t="s">
        <v>14</v>
      </c>
      <c r="C11" s="28">
        <v>1</v>
      </c>
      <c r="D11" s="28" t="s">
        <v>10</v>
      </c>
      <c r="E11" s="31"/>
      <c r="F11" s="65" t="s">
        <v>72</v>
      </c>
      <c r="G11" s="47"/>
    </row>
    <row r="12" spans="1:9" x14ac:dyDescent="0.35">
      <c r="A12" s="25"/>
      <c r="B12" s="64" t="s">
        <v>15</v>
      </c>
      <c r="C12" s="28">
        <v>4</v>
      </c>
      <c r="D12" s="28" t="s">
        <v>10</v>
      </c>
      <c r="E12" s="31">
        <v>150000</v>
      </c>
      <c r="F12" s="65" t="s">
        <v>72</v>
      </c>
      <c r="G12" s="47" t="s">
        <v>16</v>
      </c>
      <c r="I12" s="2"/>
    </row>
    <row r="13" spans="1:9" x14ac:dyDescent="0.35">
      <c r="A13" s="25"/>
      <c r="B13" s="64" t="s">
        <v>17</v>
      </c>
      <c r="C13" s="28">
        <v>12</v>
      </c>
      <c r="D13" s="28" t="s">
        <v>10</v>
      </c>
      <c r="E13" s="31">
        <v>15000</v>
      </c>
      <c r="F13" s="58">
        <f>E13*C13</f>
        <v>180000</v>
      </c>
      <c r="G13" s="47" t="s">
        <v>18</v>
      </c>
    </row>
    <row r="14" spans="1:9" x14ac:dyDescent="0.35">
      <c r="A14" s="25"/>
      <c r="B14" s="64" t="s">
        <v>19</v>
      </c>
      <c r="C14" s="28">
        <v>1</v>
      </c>
      <c r="D14" s="28" t="s">
        <v>10</v>
      </c>
      <c r="E14" s="31">
        <v>0</v>
      </c>
      <c r="F14" s="58">
        <f t="shared" ref="F14:F16" si="0">E14*C14</f>
        <v>0</v>
      </c>
      <c r="G14" s="47"/>
    </row>
    <row r="15" spans="1:9" x14ac:dyDescent="0.35">
      <c r="A15" s="25"/>
      <c r="B15" s="64" t="s">
        <v>20</v>
      </c>
      <c r="C15" s="28">
        <v>1</v>
      </c>
      <c r="D15" s="28" t="s">
        <v>10</v>
      </c>
      <c r="E15" s="31">
        <v>300000</v>
      </c>
      <c r="F15" s="66">
        <f t="shared" si="0"/>
        <v>300000</v>
      </c>
      <c r="G15" s="47"/>
    </row>
    <row r="16" spans="1:9" x14ac:dyDescent="0.35">
      <c r="A16" s="25"/>
      <c r="B16" s="64" t="s">
        <v>21</v>
      </c>
      <c r="C16" s="28">
        <v>1</v>
      </c>
      <c r="D16" s="28" t="s">
        <v>10</v>
      </c>
      <c r="E16" s="31">
        <v>200000</v>
      </c>
      <c r="F16" s="66">
        <f t="shared" si="0"/>
        <v>200000</v>
      </c>
      <c r="G16" s="47"/>
    </row>
    <row r="17" spans="1:7" x14ac:dyDescent="0.35">
      <c r="A17" s="8"/>
      <c r="B17" s="60" t="s">
        <v>11</v>
      </c>
      <c r="C17" s="61"/>
      <c r="D17" s="61"/>
      <c r="E17" s="62">
        <f>SUM(E12:E16)</f>
        <v>665000</v>
      </c>
      <c r="F17" s="63">
        <f>SUM(F12:F16)</f>
        <v>680000</v>
      </c>
      <c r="G17" s="10"/>
    </row>
    <row r="18" spans="1:7" x14ac:dyDescent="0.35">
      <c r="A18" s="8">
        <v>2</v>
      </c>
      <c r="B18" s="67" t="s">
        <v>22</v>
      </c>
      <c r="C18" s="28"/>
      <c r="D18" s="28"/>
      <c r="E18" s="68"/>
      <c r="F18" s="66"/>
      <c r="G18" s="9"/>
    </row>
    <row r="19" spans="1:7" x14ac:dyDescent="0.35">
      <c r="A19" s="8"/>
      <c r="B19" s="64" t="s">
        <v>20</v>
      </c>
      <c r="C19" s="28">
        <v>1</v>
      </c>
      <c r="D19" s="28" t="s">
        <v>10</v>
      </c>
      <c r="E19" s="68">
        <v>250000</v>
      </c>
      <c r="F19" s="69">
        <f t="shared" ref="F19:F20" si="1">E19*C19</f>
        <v>250000</v>
      </c>
      <c r="G19" s="9" t="s">
        <v>23</v>
      </c>
    </row>
    <row r="20" spans="1:7" x14ac:dyDescent="0.35">
      <c r="A20" s="8"/>
      <c r="B20" s="64" t="s">
        <v>21</v>
      </c>
      <c r="C20" s="28">
        <v>1</v>
      </c>
      <c r="D20" s="28" t="s">
        <v>10</v>
      </c>
      <c r="E20" s="68">
        <v>200000</v>
      </c>
      <c r="F20" s="69">
        <f t="shared" si="1"/>
        <v>200000</v>
      </c>
      <c r="G20" s="9"/>
    </row>
    <row r="21" spans="1:7" x14ac:dyDescent="0.35">
      <c r="A21" s="8"/>
      <c r="B21" s="60" t="s">
        <v>11</v>
      </c>
      <c r="C21" s="70"/>
      <c r="D21" s="70"/>
      <c r="E21" s="71">
        <f>SUM(E19:E20)</f>
        <v>450000</v>
      </c>
      <c r="F21" s="63">
        <f>SUM(F19:F20)</f>
        <v>450000</v>
      </c>
      <c r="G21" s="10"/>
    </row>
    <row r="22" spans="1:7" x14ac:dyDescent="0.35">
      <c r="A22" s="11">
        <v>3</v>
      </c>
      <c r="B22" s="72" t="s">
        <v>24</v>
      </c>
      <c r="C22" s="28"/>
      <c r="D22" s="28"/>
      <c r="E22" s="31"/>
      <c r="F22" s="32"/>
      <c r="G22" s="12"/>
    </row>
    <row r="23" spans="1:7" x14ac:dyDescent="0.35">
      <c r="A23" s="11"/>
      <c r="B23" s="64" t="s">
        <v>20</v>
      </c>
      <c r="C23" s="28">
        <v>1</v>
      </c>
      <c r="D23" s="28" t="s">
        <v>10</v>
      </c>
      <c r="E23" s="31">
        <v>300000</v>
      </c>
      <c r="F23" s="34">
        <f t="shared" ref="F23:F25" si="2">E23*C23</f>
        <v>300000</v>
      </c>
      <c r="G23" s="12" t="s">
        <v>25</v>
      </c>
    </row>
    <row r="24" spans="1:7" x14ac:dyDescent="0.35">
      <c r="A24" s="11"/>
      <c r="B24" s="64" t="s">
        <v>21</v>
      </c>
      <c r="C24" s="28">
        <v>1</v>
      </c>
      <c r="D24" s="28" t="s">
        <v>10</v>
      </c>
      <c r="E24" s="31">
        <v>200000</v>
      </c>
      <c r="F24" s="73">
        <f t="shared" si="2"/>
        <v>200000</v>
      </c>
      <c r="G24" s="12" t="s">
        <v>26</v>
      </c>
    </row>
    <row r="25" spans="1:7" x14ac:dyDescent="0.35">
      <c r="A25" s="11"/>
      <c r="B25" s="64" t="s">
        <v>27</v>
      </c>
      <c r="C25" s="28">
        <v>1</v>
      </c>
      <c r="D25" s="28" t="s">
        <v>10</v>
      </c>
      <c r="E25" s="31">
        <v>250000</v>
      </c>
      <c r="F25" s="73">
        <f t="shared" si="2"/>
        <v>250000</v>
      </c>
      <c r="G25" s="12"/>
    </row>
    <row r="26" spans="1:7" x14ac:dyDescent="0.35">
      <c r="A26" s="11"/>
      <c r="B26" s="60" t="s">
        <v>11</v>
      </c>
      <c r="C26" s="70"/>
      <c r="D26" s="70"/>
      <c r="E26" s="71">
        <f>SUM(E23:E25)</f>
        <v>750000</v>
      </c>
      <c r="F26" s="63">
        <f>SUM(F23:F25)</f>
        <v>750000</v>
      </c>
      <c r="G26" s="10"/>
    </row>
    <row r="27" spans="1:7" x14ac:dyDescent="0.35">
      <c r="A27" s="13">
        <v>4</v>
      </c>
      <c r="B27" s="72" t="s">
        <v>28</v>
      </c>
      <c r="C27" s="28"/>
      <c r="D27" s="28"/>
      <c r="E27" s="74"/>
      <c r="F27" s="75"/>
      <c r="G27" s="14"/>
    </row>
    <row r="28" spans="1:7" x14ac:dyDescent="0.35">
      <c r="A28" s="13"/>
      <c r="B28" s="76" t="s">
        <v>29</v>
      </c>
      <c r="C28" s="28">
        <v>1</v>
      </c>
      <c r="D28" s="28" t="s">
        <v>30</v>
      </c>
      <c r="E28" s="31">
        <v>2000000</v>
      </c>
      <c r="F28" s="34">
        <f t="shared" ref="F28:F29" si="3">E28*C28</f>
        <v>2000000</v>
      </c>
      <c r="G28" s="14" t="s">
        <v>31</v>
      </c>
    </row>
    <row r="29" spans="1:7" x14ac:dyDescent="0.35">
      <c r="A29" s="13"/>
      <c r="B29" s="64" t="s">
        <v>20</v>
      </c>
      <c r="C29" s="28">
        <v>1</v>
      </c>
      <c r="D29" s="28" t="s">
        <v>10</v>
      </c>
      <c r="E29" s="31">
        <v>200000</v>
      </c>
      <c r="F29" s="34">
        <f t="shared" si="3"/>
        <v>200000</v>
      </c>
      <c r="G29" s="14" t="s">
        <v>32</v>
      </c>
    </row>
    <row r="30" spans="1:7" x14ac:dyDescent="0.35">
      <c r="A30" s="13"/>
      <c r="B30" s="64" t="s">
        <v>21</v>
      </c>
      <c r="C30" s="28">
        <v>1</v>
      </c>
      <c r="D30" s="28" t="s">
        <v>10</v>
      </c>
      <c r="E30" s="31">
        <v>150000</v>
      </c>
      <c r="F30" s="34">
        <f>E30*C30</f>
        <v>150000</v>
      </c>
      <c r="G30" s="14"/>
    </row>
    <row r="31" spans="1:7" ht="16" customHeight="1" x14ac:dyDescent="0.35">
      <c r="A31" s="13"/>
      <c r="B31" s="57" t="s">
        <v>33</v>
      </c>
      <c r="C31" s="28">
        <v>3</v>
      </c>
      <c r="D31" s="28" t="s">
        <v>10</v>
      </c>
      <c r="E31" s="31">
        <v>100000</v>
      </c>
      <c r="F31" s="34">
        <f>E31*C31</f>
        <v>300000</v>
      </c>
      <c r="G31" s="15"/>
    </row>
    <row r="32" spans="1:7" x14ac:dyDescent="0.35">
      <c r="A32" s="13"/>
      <c r="B32" s="60" t="s">
        <v>11</v>
      </c>
      <c r="C32" s="70"/>
      <c r="D32" s="70"/>
      <c r="E32" s="71">
        <f>SUM(E27:E31)</f>
        <v>2450000</v>
      </c>
      <c r="F32" s="63">
        <f>SUM(F27:F31)</f>
        <v>2650000</v>
      </c>
      <c r="G32" s="10"/>
    </row>
    <row r="33" spans="1:7" x14ac:dyDescent="0.35">
      <c r="B33" s="64" t="s">
        <v>76</v>
      </c>
      <c r="C33" s="28">
        <v>54</v>
      </c>
      <c r="D33" s="28" t="s">
        <v>10</v>
      </c>
      <c r="E33" s="31">
        <v>20000</v>
      </c>
      <c r="F33" s="34">
        <f>E33*C33</f>
        <v>1080000</v>
      </c>
    </row>
    <row r="34" spans="1:7" x14ac:dyDescent="0.35">
      <c r="B34" s="60" t="s">
        <v>11</v>
      </c>
      <c r="C34" s="70"/>
      <c r="D34" s="70"/>
      <c r="E34" s="71">
        <f>SUM(E33)</f>
        <v>20000</v>
      </c>
      <c r="F34" s="63">
        <f>F33</f>
        <v>1080000</v>
      </c>
      <c r="G34" s="10"/>
    </row>
    <row r="35" spans="1:7" x14ac:dyDescent="0.35">
      <c r="A35" s="13">
        <v>5</v>
      </c>
      <c r="B35" s="72" t="s">
        <v>34</v>
      </c>
      <c r="C35" s="28"/>
      <c r="D35" s="28"/>
      <c r="E35" s="74"/>
      <c r="F35" s="75"/>
      <c r="G35" s="14"/>
    </row>
    <row r="36" spans="1:7" x14ac:dyDescent="0.35">
      <c r="A36" s="13"/>
      <c r="B36" s="76" t="s">
        <v>67</v>
      </c>
      <c r="C36" s="28">
        <v>4</v>
      </c>
      <c r="D36" s="28" t="s">
        <v>10</v>
      </c>
      <c r="E36" s="31">
        <v>30000</v>
      </c>
      <c r="F36" s="34">
        <f t="shared" ref="F36" si="4">E36*C36</f>
        <v>120000</v>
      </c>
      <c r="G36" s="14"/>
    </row>
    <row r="37" spans="1:7" x14ac:dyDescent="0.35">
      <c r="A37" s="13"/>
      <c r="B37" s="64" t="s">
        <v>20</v>
      </c>
      <c r="C37" s="28">
        <v>1</v>
      </c>
      <c r="D37" s="28" t="s">
        <v>10</v>
      </c>
      <c r="E37" s="31">
        <v>200000</v>
      </c>
      <c r="F37" s="34">
        <f t="shared" ref="F37:F38" si="5">E37*C37</f>
        <v>200000</v>
      </c>
      <c r="G37" s="14" t="s">
        <v>35</v>
      </c>
    </row>
    <row r="38" spans="1:7" x14ac:dyDescent="0.35">
      <c r="A38" s="13"/>
      <c r="B38" s="64" t="s">
        <v>21</v>
      </c>
      <c r="C38" s="28">
        <v>1</v>
      </c>
      <c r="D38" s="28" t="s">
        <v>10</v>
      </c>
      <c r="E38" s="31">
        <v>100000</v>
      </c>
      <c r="F38" s="34">
        <f t="shared" si="5"/>
        <v>100000</v>
      </c>
      <c r="G38" s="14"/>
    </row>
    <row r="39" spans="1:7" x14ac:dyDescent="0.35">
      <c r="A39" s="13"/>
      <c r="B39" s="60" t="s">
        <v>11</v>
      </c>
      <c r="C39" s="70"/>
      <c r="D39" s="70"/>
      <c r="E39" s="71">
        <f>SUM(E36:E38)</f>
        <v>330000</v>
      </c>
      <c r="F39" s="63">
        <f>SUM(F36:F38)</f>
        <v>420000</v>
      </c>
      <c r="G39" s="10"/>
    </row>
    <row r="40" spans="1:7" x14ac:dyDescent="0.35">
      <c r="A40" s="13">
        <v>6</v>
      </c>
      <c r="B40" s="72" t="s">
        <v>36</v>
      </c>
      <c r="C40" s="28"/>
      <c r="D40" s="28"/>
      <c r="E40" s="74"/>
      <c r="F40" s="75"/>
      <c r="G40" s="14"/>
    </row>
    <row r="41" spans="1:7" x14ac:dyDescent="0.35">
      <c r="A41" s="13"/>
      <c r="B41" s="64" t="s">
        <v>20</v>
      </c>
      <c r="C41" s="28">
        <v>1</v>
      </c>
      <c r="D41" s="28" t="s">
        <v>10</v>
      </c>
      <c r="E41" s="31">
        <v>500000</v>
      </c>
      <c r="F41" s="34">
        <f t="shared" ref="F41:F42" si="6">E41*C41</f>
        <v>500000</v>
      </c>
      <c r="G41" s="14" t="s">
        <v>37</v>
      </c>
    </row>
    <row r="42" spans="1:7" x14ac:dyDescent="0.35">
      <c r="A42" s="13"/>
      <c r="B42" s="64" t="s">
        <v>21</v>
      </c>
      <c r="C42" s="28">
        <v>1</v>
      </c>
      <c r="D42" s="28" t="s">
        <v>10</v>
      </c>
      <c r="E42" s="31">
        <v>350000</v>
      </c>
      <c r="F42" s="34">
        <f t="shared" si="6"/>
        <v>350000</v>
      </c>
      <c r="G42" s="14" t="s">
        <v>38</v>
      </c>
    </row>
    <row r="43" spans="1:7" x14ac:dyDescent="0.35">
      <c r="A43" s="13"/>
      <c r="B43" s="60" t="s">
        <v>11</v>
      </c>
      <c r="C43" s="70"/>
      <c r="D43" s="70"/>
      <c r="E43" s="71">
        <f>SUM(E41:E42)</f>
        <v>850000</v>
      </c>
      <c r="F43" s="63">
        <f>SUM(F41:F42)</f>
        <v>850000</v>
      </c>
      <c r="G43" s="10"/>
    </row>
    <row r="44" spans="1:7" x14ac:dyDescent="0.35">
      <c r="A44" s="13">
        <v>7</v>
      </c>
      <c r="B44" s="72" t="s">
        <v>39</v>
      </c>
      <c r="C44" s="28"/>
      <c r="D44" s="28"/>
      <c r="E44" s="74"/>
      <c r="F44" s="75"/>
      <c r="G44" s="14"/>
    </row>
    <row r="45" spans="1:7" ht="14.5" customHeight="1" x14ac:dyDescent="0.35">
      <c r="A45" s="43"/>
      <c r="B45" s="64" t="s">
        <v>65</v>
      </c>
      <c r="C45" s="28">
        <v>25</v>
      </c>
      <c r="D45" s="28" t="s">
        <v>10</v>
      </c>
      <c r="E45" s="31">
        <v>50000</v>
      </c>
      <c r="F45" s="34">
        <f t="shared" ref="F45:F46" si="7">E45*C45</f>
        <v>1250000</v>
      </c>
      <c r="G45" s="14" t="s">
        <v>40</v>
      </c>
    </row>
    <row r="46" spans="1:7" x14ac:dyDescent="0.35">
      <c r="A46" s="43"/>
      <c r="B46" s="64" t="s">
        <v>73</v>
      </c>
      <c r="C46" s="28">
        <v>4</v>
      </c>
      <c r="D46" s="28" t="s">
        <v>10</v>
      </c>
      <c r="E46" s="31">
        <v>100000</v>
      </c>
      <c r="F46" s="34">
        <f t="shared" si="7"/>
        <v>400000</v>
      </c>
      <c r="G46" s="14"/>
    </row>
    <row r="47" spans="1:7" x14ac:dyDescent="0.35">
      <c r="A47" s="43"/>
      <c r="B47" s="64" t="s">
        <v>41</v>
      </c>
      <c r="C47" s="28">
        <v>2</v>
      </c>
      <c r="D47" s="28" t="s">
        <v>10</v>
      </c>
      <c r="E47" s="31">
        <v>100000</v>
      </c>
      <c r="F47" s="73">
        <f>E47*C47</f>
        <v>200000</v>
      </c>
      <c r="G47" s="14"/>
    </row>
    <row r="48" spans="1:7" x14ac:dyDescent="0.35">
      <c r="A48" s="43"/>
      <c r="B48" s="60" t="s">
        <v>11</v>
      </c>
      <c r="C48" s="70"/>
      <c r="D48" s="70"/>
      <c r="E48" s="71">
        <f>SUM(E45:E47)</f>
        <v>250000</v>
      </c>
      <c r="F48" s="63">
        <f>SUM(F45:F47)</f>
        <v>1850000</v>
      </c>
      <c r="G48" s="10"/>
    </row>
    <row r="49" spans="1:7" x14ac:dyDescent="0.35">
      <c r="A49" s="13">
        <v>8</v>
      </c>
      <c r="B49" s="67" t="s">
        <v>42</v>
      </c>
      <c r="C49" s="28"/>
      <c r="D49" s="28"/>
      <c r="E49" s="74"/>
      <c r="F49" s="75"/>
      <c r="G49" s="14"/>
    </row>
    <row r="50" spans="1:7" x14ac:dyDescent="0.35">
      <c r="A50" s="13"/>
      <c r="B50" s="64" t="s">
        <v>20</v>
      </c>
      <c r="C50" s="28">
        <v>1</v>
      </c>
      <c r="D50" s="28" t="s">
        <v>10</v>
      </c>
      <c r="E50" s="31">
        <v>200000</v>
      </c>
      <c r="F50" s="34">
        <f t="shared" ref="F50:F51" si="8">E50*C50</f>
        <v>200000</v>
      </c>
      <c r="G50" s="14" t="s">
        <v>43</v>
      </c>
    </row>
    <row r="51" spans="1:7" x14ac:dyDescent="0.35">
      <c r="A51" s="13"/>
      <c r="B51" s="64" t="s">
        <v>21</v>
      </c>
      <c r="C51" s="28">
        <v>1</v>
      </c>
      <c r="D51" s="28" t="s">
        <v>10</v>
      </c>
      <c r="E51" s="31">
        <v>150000</v>
      </c>
      <c r="F51" s="34">
        <f t="shared" si="8"/>
        <v>150000</v>
      </c>
      <c r="G51" s="14"/>
    </row>
    <row r="52" spans="1:7" x14ac:dyDescent="0.35">
      <c r="A52" s="13"/>
      <c r="B52" s="60" t="s">
        <v>11</v>
      </c>
      <c r="C52" s="70"/>
      <c r="D52" s="70"/>
      <c r="E52" s="71">
        <f>SUM(E49:E51)</f>
        <v>350000</v>
      </c>
      <c r="F52" s="63">
        <f>SUM(F49:F51)</f>
        <v>350000</v>
      </c>
      <c r="G52" s="10"/>
    </row>
    <row r="53" spans="1:7" x14ac:dyDescent="0.35">
      <c r="A53" s="13">
        <v>9</v>
      </c>
      <c r="B53" s="67" t="s">
        <v>44</v>
      </c>
      <c r="C53" s="28"/>
      <c r="D53" s="28"/>
      <c r="E53" s="31"/>
      <c r="F53" s="34"/>
      <c r="G53" s="14"/>
    </row>
    <row r="54" spans="1:7" x14ac:dyDescent="0.35">
      <c r="A54" s="13"/>
      <c r="B54" s="57" t="s">
        <v>77</v>
      </c>
      <c r="C54" s="28">
        <v>1</v>
      </c>
      <c r="D54" s="28" t="s">
        <v>10</v>
      </c>
      <c r="E54" s="68">
        <v>150000</v>
      </c>
      <c r="F54" s="34">
        <f t="shared" ref="F54:F60" si="9">E54*C54</f>
        <v>150000</v>
      </c>
      <c r="G54" s="14"/>
    </row>
    <row r="55" spans="1:7" x14ac:dyDescent="0.35">
      <c r="A55" s="13"/>
      <c r="B55" s="64" t="s">
        <v>80</v>
      </c>
      <c r="C55" s="28">
        <v>70</v>
      </c>
      <c r="D55" s="28" t="s">
        <v>10</v>
      </c>
      <c r="E55" s="68">
        <v>20000</v>
      </c>
      <c r="F55" s="34">
        <f t="shared" si="9"/>
        <v>1400000</v>
      </c>
      <c r="G55" s="14"/>
    </row>
    <row r="56" spans="1:7" x14ac:dyDescent="0.35">
      <c r="A56" s="13"/>
      <c r="B56" s="57" t="s">
        <v>81</v>
      </c>
      <c r="C56" s="28">
        <v>55</v>
      </c>
      <c r="D56" s="28" t="s">
        <v>10</v>
      </c>
      <c r="E56" s="77">
        <v>10000</v>
      </c>
      <c r="F56" s="34">
        <f t="shared" si="9"/>
        <v>550000</v>
      </c>
      <c r="G56" s="14" t="s">
        <v>40</v>
      </c>
    </row>
    <row r="57" spans="1:7" x14ac:dyDescent="0.35">
      <c r="A57" s="13"/>
      <c r="B57" s="57" t="s">
        <v>82</v>
      </c>
      <c r="C57" s="28">
        <v>3</v>
      </c>
      <c r="D57" s="28" t="s">
        <v>30</v>
      </c>
      <c r="E57" s="77">
        <v>45000</v>
      </c>
      <c r="F57" s="34">
        <f t="shared" si="9"/>
        <v>135000</v>
      </c>
      <c r="G57" s="14" t="s">
        <v>43</v>
      </c>
    </row>
    <row r="58" spans="1:7" x14ac:dyDescent="0.35">
      <c r="A58" s="13"/>
      <c r="B58" s="57" t="s">
        <v>83</v>
      </c>
      <c r="C58" s="28">
        <v>55</v>
      </c>
      <c r="D58" s="28" t="s">
        <v>10</v>
      </c>
      <c r="E58" s="77">
        <v>15000</v>
      </c>
      <c r="F58" s="34">
        <f t="shared" si="9"/>
        <v>825000</v>
      </c>
      <c r="G58" s="14"/>
    </row>
    <row r="59" spans="1:7" x14ac:dyDescent="0.35">
      <c r="A59" s="13"/>
      <c r="B59" s="57" t="s">
        <v>89</v>
      </c>
      <c r="C59" s="28">
        <v>1</v>
      </c>
      <c r="D59" s="28" t="s">
        <v>10</v>
      </c>
      <c r="E59" s="77">
        <v>500000</v>
      </c>
      <c r="F59" s="34">
        <f t="shared" si="9"/>
        <v>500000</v>
      </c>
      <c r="G59" s="1"/>
    </row>
    <row r="60" spans="1:7" x14ac:dyDescent="0.35">
      <c r="A60" s="13"/>
      <c r="B60" s="64" t="s">
        <v>45</v>
      </c>
      <c r="C60" s="28">
        <v>6</v>
      </c>
      <c r="D60" s="28" t="s">
        <v>10</v>
      </c>
      <c r="E60" s="77">
        <v>200000</v>
      </c>
      <c r="F60" s="34">
        <f t="shared" si="9"/>
        <v>1200000</v>
      </c>
    </row>
    <row r="61" spans="1:7" x14ac:dyDescent="0.35">
      <c r="A61" s="13"/>
      <c r="B61" s="60" t="s">
        <v>11</v>
      </c>
      <c r="C61" s="70"/>
      <c r="D61" s="70"/>
      <c r="E61" s="71">
        <f>SUM(E54:E60)</f>
        <v>940000</v>
      </c>
      <c r="F61" s="63">
        <f>SUM(F54:F60)</f>
        <v>4760000</v>
      </c>
      <c r="G61" s="10"/>
    </row>
    <row r="62" spans="1:7" x14ac:dyDescent="0.35">
      <c r="A62" s="13">
        <v>10</v>
      </c>
      <c r="B62" s="72" t="s">
        <v>46</v>
      </c>
      <c r="C62" s="28"/>
      <c r="D62" s="28"/>
      <c r="E62" s="74"/>
      <c r="F62" s="58"/>
      <c r="G62" s="14"/>
    </row>
    <row r="63" spans="1:7" x14ac:dyDescent="0.35">
      <c r="A63" s="13"/>
      <c r="B63" s="76" t="s">
        <v>17</v>
      </c>
      <c r="C63" s="28">
        <v>2</v>
      </c>
      <c r="D63" s="28" t="s">
        <v>30</v>
      </c>
      <c r="E63" s="31">
        <v>50000</v>
      </c>
      <c r="F63" s="34">
        <f t="shared" ref="F63" si="10">E63*C63</f>
        <v>100000</v>
      </c>
      <c r="G63" s="14"/>
    </row>
    <row r="64" spans="1:7" x14ac:dyDescent="0.35">
      <c r="A64" s="13"/>
      <c r="B64" s="64" t="s">
        <v>20</v>
      </c>
      <c r="C64" s="28">
        <v>1</v>
      </c>
      <c r="D64" s="28" t="s">
        <v>10</v>
      </c>
      <c r="E64" s="31">
        <v>200000</v>
      </c>
      <c r="F64" s="34">
        <f t="shared" ref="F64:F65" si="11">E64*C64</f>
        <v>200000</v>
      </c>
      <c r="G64" s="14" t="s">
        <v>84</v>
      </c>
    </row>
    <row r="65" spans="1:7" x14ac:dyDescent="0.35">
      <c r="A65" s="13"/>
      <c r="B65" s="64" t="s">
        <v>21</v>
      </c>
      <c r="C65" s="28">
        <v>1</v>
      </c>
      <c r="D65" s="28" t="s">
        <v>10</v>
      </c>
      <c r="E65" s="31">
        <v>150000</v>
      </c>
      <c r="F65" s="34">
        <f t="shared" si="11"/>
        <v>150000</v>
      </c>
      <c r="G65" s="14"/>
    </row>
    <row r="66" spans="1:7" x14ac:dyDescent="0.35">
      <c r="A66" s="13"/>
      <c r="B66" s="60" t="s">
        <v>11</v>
      </c>
      <c r="C66" s="70"/>
      <c r="D66" s="70"/>
      <c r="E66" s="71">
        <f>SUM(E64:E65)</f>
        <v>350000</v>
      </c>
      <c r="F66" s="63">
        <f>SUM(F63:F65)</f>
        <v>450000</v>
      </c>
      <c r="G66" s="10"/>
    </row>
    <row r="67" spans="1:7" x14ac:dyDescent="0.35">
      <c r="A67" s="13">
        <v>11</v>
      </c>
      <c r="B67" s="67" t="s">
        <v>88</v>
      </c>
      <c r="C67" s="28"/>
      <c r="D67" s="28"/>
      <c r="E67" s="75"/>
      <c r="F67" s="34"/>
      <c r="G67" s="14"/>
    </row>
    <row r="68" spans="1:7" x14ac:dyDescent="0.35">
      <c r="A68" s="13"/>
      <c r="B68" s="64" t="s">
        <v>20</v>
      </c>
      <c r="C68" s="28">
        <v>1</v>
      </c>
      <c r="D68" s="28" t="s">
        <v>10</v>
      </c>
      <c r="E68" s="31">
        <v>300000</v>
      </c>
      <c r="F68" s="34">
        <f t="shared" ref="F68" si="12">E68*C68</f>
        <v>300000</v>
      </c>
      <c r="G68" s="14" t="s">
        <v>26</v>
      </c>
    </row>
    <row r="69" spans="1:7" x14ac:dyDescent="0.35">
      <c r="A69" s="13"/>
      <c r="B69" s="64" t="s">
        <v>21</v>
      </c>
      <c r="C69" s="28">
        <v>1</v>
      </c>
      <c r="D69" s="28" t="s">
        <v>10</v>
      </c>
      <c r="E69" s="31">
        <v>200000</v>
      </c>
      <c r="F69" s="34">
        <f>E69*C69</f>
        <v>200000</v>
      </c>
      <c r="G69" s="14"/>
    </row>
    <row r="70" spans="1:7" x14ac:dyDescent="0.35">
      <c r="A70" s="13"/>
      <c r="B70" s="60" t="s">
        <v>11</v>
      </c>
      <c r="C70" s="70"/>
      <c r="D70" s="70"/>
      <c r="E70" s="71">
        <f>SUM(E67:E69)</f>
        <v>500000</v>
      </c>
      <c r="F70" s="63">
        <f>SUM(F67:F69)</f>
        <v>500000</v>
      </c>
      <c r="G70" s="10"/>
    </row>
    <row r="71" spans="1:7" x14ac:dyDescent="0.35">
      <c r="A71" s="13"/>
      <c r="B71" s="90" t="s">
        <v>74</v>
      </c>
      <c r="C71" s="90"/>
      <c r="D71" s="90"/>
      <c r="E71" s="90"/>
      <c r="F71" s="33">
        <f>SUM(F70,F66,F61,F52,F48,F43,F39,F32,F26,F21,F17,F8)</f>
        <v>13989000</v>
      </c>
      <c r="G71" s="48"/>
    </row>
    <row r="72" spans="1:7" x14ac:dyDescent="0.35">
      <c r="A72" s="13"/>
      <c r="B72" s="57"/>
      <c r="C72" s="28"/>
      <c r="D72" s="28"/>
      <c r="E72" s="31"/>
      <c r="F72" s="75"/>
    </row>
    <row r="73" spans="1:7" x14ac:dyDescent="0.35">
      <c r="A73" s="40" t="s">
        <v>47</v>
      </c>
      <c r="B73" s="59"/>
      <c r="C73" s="59"/>
      <c r="D73" s="59"/>
      <c r="E73" s="59"/>
      <c r="F73" s="59"/>
      <c r="G73" s="41"/>
    </row>
    <row r="74" spans="1:7" x14ac:dyDescent="0.35">
      <c r="A74" s="6">
        <v>1</v>
      </c>
      <c r="B74" s="72" t="s">
        <v>68</v>
      </c>
      <c r="C74" s="28"/>
      <c r="D74" s="28"/>
      <c r="E74" s="31"/>
      <c r="F74" s="32"/>
      <c r="G74" s="7"/>
    </row>
    <row r="75" spans="1:7" x14ac:dyDescent="0.35">
      <c r="A75" s="8"/>
      <c r="B75" s="64" t="s">
        <v>20</v>
      </c>
      <c r="C75" s="28">
        <v>1</v>
      </c>
      <c r="D75" s="28" t="s">
        <v>10</v>
      </c>
      <c r="E75" s="31">
        <v>500000</v>
      </c>
      <c r="F75" s="58">
        <f t="shared" ref="F75:F80" si="13">E75*C75</f>
        <v>500000</v>
      </c>
      <c r="G75" s="9" t="s">
        <v>32</v>
      </c>
    </row>
    <row r="76" spans="1:7" x14ac:dyDescent="0.35">
      <c r="A76" s="8"/>
      <c r="B76" s="64" t="s">
        <v>21</v>
      </c>
      <c r="C76" s="28">
        <v>1</v>
      </c>
      <c r="D76" s="28" t="s">
        <v>10</v>
      </c>
      <c r="E76" s="31">
        <v>450000</v>
      </c>
      <c r="F76" s="58">
        <f t="shared" si="13"/>
        <v>450000</v>
      </c>
      <c r="G76" s="9"/>
    </row>
    <row r="77" spans="1:7" x14ac:dyDescent="0.35">
      <c r="A77" s="8"/>
      <c r="B77" s="64" t="s">
        <v>48</v>
      </c>
      <c r="C77" s="28">
        <v>1</v>
      </c>
      <c r="D77" s="28" t="s">
        <v>10</v>
      </c>
      <c r="E77" s="31">
        <v>350000</v>
      </c>
      <c r="F77" s="58">
        <f>E77*C77</f>
        <v>350000</v>
      </c>
      <c r="G77" s="9"/>
    </row>
    <row r="78" spans="1:7" x14ac:dyDescent="0.35">
      <c r="B78" s="64" t="s">
        <v>69</v>
      </c>
      <c r="C78" s="28">
        <v>4</v>
      </c>
      <c r="D78" s="28" t="s">
        <v>10</v>
      </c>
      <c r="E78" s="31">
        <v>25000</v>
      </c>
      <c r="F78" s="58">
        <f>E78*C78</f>
        <v>100000</v>
      </c>
    </row>
    <row r="79" spans="1:7" x14ac:dyDescent="0.35">
      <c r="A79" s="8"/>
      <c r="B79" s="60" t="s">
        <v>11</v>
      </c>
      <c r="C79" s="70"/>
      <c r="D79" s="70"/>
      <c r="E79" s="71">
        <f>SUM(E75:E78)</f>
        <v>1325000</v>
      </c>
      <c r="F79" s="63">
        <f>SUM(F75:F78)</f>
        <v>1400000</v>
      </c>
      <c r="G79" s="10"/>
    </row>
    <row r="80" spans="1:7" x14ac:dyDescent="0.35">
      <c r="A80" s="8">
        <v>2</v>
      </c>
      <c r="B80" s="64" t="s">
        <v>49</v>
      </c>
      <c r="C80" s="28">
        <v>40</v>
      </c>
      <c r="D80" s="28" t="s">
        <v>10</v>
      </c>
      <c r="E80" s="31">
        <v>75000</v>
      </c>
      <c r="F80" s="58">
        <f t="shared" si="13"/>
        <v>3000000</v>
      </c>
      <c r="G80" s="9"/>
    </row>
    <row r="81" spans="1:9" x14ac:dyDescent="0.35">
      <c r="A81" s="8"/>
      <c r="B81" s="64" t="s">
        <v>50</v>
      </c>
      <c r="C81" s="28">
        <v>2</v>
      </c>
      <c r="D81" s="28" t="s">
        <v>10</v>
      </c>
      <c r="E81" s="31">
        <v>200000</v>
      </c>
      <c r="F81" s="58">
        <f>E81*C81</f>
        <v>400000</v>
      </c>
      <c r="G81" s="9" t="s">
        <v>32</v>
      </c>
    </row>
    <row r="82" spans="1:9" x14ac:dyDescent="0.35">
      <c r="A82" s="8"/>
      <c r="B82" s="64" t="s">
        <v>51</v>
      </c>
      <c r="C82" s="28">
        <v>2</v>
      </c>
      <c r="D82" s="28" t="s">
        <v>10</v>
      </c>
      <c r="E82" s="31">
        <v>150000</v>
      </c>
      <c r="F82" s="58">
        <f>E82*C82</f>
        <v>300000</v>
      </c>
      <c r="G82" s="9"/>
    </row>
    <row r="83" spans="1:9" x14ac:dyDescent="0.35">
      <c r="A83" s="8"/>
      <c r="B83" s="64" t="s">
        <v>79</v>
      </c>
      <c r="C83" s="28">
        <v>1</v>
      </c>
      <c r="D83" s="28" t="s">
        <v>10</v>
      </c>
      <c r="E83" s="31">
        <v>750000</v>
      </c>
      <c r="F83" s="58">
        <f>E83*C83</f>
        <v>750000</v>
      </c>
      <c r="G83" s="9"/>
    </row>
    <row r="84" spans="1:9" x14ac:dyDescent="0.35">
      <c r="A84" s="8"/>
      <c r="B84" s="64" t="s">
        <v>90</v>
      </c>
      <c r="C84" s="28">
        <v>1</v>
      </c>
      <c r="D84" s="28" t="s">
        <v>10</v>
      </c>
      <c r="E84" s="31">
        <v>1500000</v>
      </c>
      <c r="F84" s="58">
        <f>E84*C84</f>
        <v>1500000</v>
      </c>
      <c r="G84" s="9"/>
      <c r="I84" t="s">
        <v>78</v>
      </c>
    </row>
    <row r="85" spans="1:9" x14ac:dyDescent="0.35">
      <c r="A85" s="8"/>
      <c r="B85" s="60" t="s">
        <v>11</v>
      </c>
      <c r="C85" s="70"/>
      <c r="D85" s="70"/>
      <c r="E85" s="71">
        <f>SUM(E80:E84)</f>
        <v>2675000</v>
      </c>
      <c r="F85" s="63">
        <f>SUM(F80:F84)</f>
        <v>5950000</v>
      </c>
      <c r="G85" s="10"/>
    </row>
    <row r="86" spans="1:9" x14ac:dyDescent="0.35">
      <c r="A86" s="8">
        <v>3</v>
      </c>
      <c r="B86" s="72" t="s">
        <v>70</v>
      </c>
      <c r="C86" s="28"/>
      <c r="D86" s="28"/>
      <c r="E86" s="31"/>
      <c r="F86" s="32"/>
      <c r="G86" s="49"/>
    </row>
    <row r="87" spans="1:9" s="27" customFormat="1" ht="14.5" customHeight="1" x14ac:dyDescent="0.35">
      <c r="A87" s="44"/>
      <c r="B87" s="64" t="s">
        <v>20</v>
      </c>
      <c r="C87" s="78">
        <v>1</v>
      </c>
      <c r="D87" s="78" t="s">
        <v>10</v>
      </c>
      <c r="E87" s="79">
        <v>200000</v>
      </c>
      <c r="F87" s="80">
        <f>E87*C87</f>
        <v>200000</v>
      </c>
      <c r="G87" s="50" t="s">
        <v>85</v>
      </c>
      <c r="H87" s="26"/>
    </row>
    <row r="88" spans="1:9" x14ac:dyDescent="0.35">
      <c r="A88" s="8"/>
      <c r="B88" s="64" t="s">
        <v>21</v>
      </c>
      <c r="C88" s="28">
        <v>1</v>
      </c>
      <c r="D88" s="28" t="s">
        <v>10</v>
      </c>
      <c r="E88" s="31">
        <v>150000</v>
      </c>
      <c r="F88" s="32">
        <f t="shared" ref="F88" si="14">E88*C88</f>
        <v>150000</v>
      </c>
      <c r="G88" s="50"/>
    </row>
    <row r="89" spans="1:9" x14ac:dyDescent="0.35">
      <c r="A89" s="8"/>
      <c r="B89" s="60" t="s">
        <v>11</v>
      </c>
      <c r="C89" s="70"/>
      <c r="D89" s="70"/>
      <c r="E89" s="71">
        <f>E87+E88</f>
        <v>350000</v>
      </c>
      <c r="F89" s="63">
        <f>SUM(F87:F88)</f>
        <v>350000</v>
      </c>
      <c r="G89" s="10"/>
    </row>
    <row r="90" spans="1:9" x14ac:dyDescent="0.35">
      <c r="A90" s="8">
        <v>4</v>
      </c>
      <c r="B90" s="72" t="s">
        <v>64</v>
      </c>
      <c r="C90" s="28"/>
      <c r="D90" s="28"/>
      <c r="E90" s="31"/>
      <c r="F90" s="32"/>
      <c r="G90" s="50"/>
      <c r="I90" s="2"/>
    </row>
    <row r="91" spans="1:9" x14ac:dyDescent="0.35">
      <c r="A91" s="8"/>
      <c r="B91" s="64" t="s">
        <v>52</v>
      </c>
      <c r="C91" s="28">
        <v>2</v>
      </c>
      <c r="D91" s="28" t="s">
        <v>10</v>
      </c>
      <c r="E91" s="31">
        <v>0</v>
      </c>
      <c r="F91" s="32">
        <f>E91*C91</f>
        <v>0</v>
      </c>
      <c r="G91" s="51" t="s">
        <v>86</v>
      </c>
    </row>
    <row r="92" spans="1:9" x14ac:dyDescent="0.35">
      <c r="A92" s="11"/>
      <c r="B92" s="60" t="s">
        <v>11</v>
      </c>
      <c r="C92" s="70"/>
      <c r="D92" s="70"/>
      <c r="E92" s="71">
        <f>SUM(E91:E91)</f>
        <v>0</v>
      </c>
      <c r="F92" s="63">
        <f>SUM(F91:F91)</f>
        <v>0</v>
      </c>
      <c r="G92" s="16"/>
    </row>
    <row r="93" spans="1:9" x14ac:dyDescent="0.35">
      <c r="B93" s="90" t="s">
        <v>53</v>
      </c>
      <c r="C93" s="90"/>
      <c r="D93" s="90"/>
      <c r="E93" s="90"/>
      <c r="F93" s="33">
        <f>SUM(F79,F85,F89,F92)</f>
        <v>7700000</v>
      </c>
      <c r="G93" s="52"/>
    </row>
    <row r="94" spans="1:9" x14ac:dyDescent="0.35">
      <c r="B94" s="57"/>
      <c r="C94" s="28"/>
      <c r="D94" s="28"/>
      <c r="E94" s="31"/>
      <c r="F94" s="58"/>
      <c r="G94" s="1"/>
    </row>
    <row r="95" spans="1:9" x14ac:dyDescent="0.35">
      <c r="B95" s="81"/>
      <c r="C95" s="28"/>
      <c r="D95" s="28"/>
      <c r="E95" s="68"/>
      <c r="F95" s="75"/>
      <c r="G95" s="1"/>
    </row>
    <row r="96" spans="1:9" x14ac:dyDescent="0.35">
      <c r="A96" s="30"/>
      <c r="B96" s="29" t="s">
        <v>54</v>
      </c>
      <c r="C96" s="28"/>
      <c r="D96" s="28"/>
      <c r="E96" s="31"/>
      <c r="F96" s="32"/>
      <c r="G96" s="53"/>
    </row>
    <row r="97" spans="1:12" x14ac:dyDescent="0.35">
      <c r="A97" s="13"/>
      <c r="B97" s="64" t="s">
        <v>77</v>
      </c>
      <c r="C97" s="28">
        <v>1</v>
      </c>
      <c r="D97" s="28" t="s">
        <v>10</v>
      </c>
      <c r="E97" s="31">
        <v>300000</v>
      </c>
      <c r="F97" s="77">
        <f t="shared" ref="F97:F103" si="15">E97*C97</f>
        <v>300000</v>
      </c>
      <c r="G97" s="50"/>
    </row>
    <row r="98" spans="1:12" x14ac:dyDescent="0.35">
      <c r="A98" s="6"/>
      <c r="B98" s="64" t="s">
        <v>71</v>
      </c>
      <c r="C98" s="28">
        <v>250</v>
      </c>
      <c r="D98" s="28" t="s">
        <v>10</v>
      </c>
      <c r="E98" s="68">
        <v>73000</v>
      </c>
      <c r="F98" s="77">
        <f t="shared" si="15"/>
        <v>18250000</v>
      </c>
      <c r="G98" s="51" t="s">
        <v>55</v>
      </c>
      <c r="J98" s="17"/>
      <c r="L98" s="17"/>
    </row>
    <row r="99" spans="1:12" x14ac:dyDescent="0.35">
      <c r="A99" s="8"/>
      <c r="B99" s="91" t="s">
        <v>56</v>
      </c>
      <c r="C99" s="28">
        <v>250</v>
      </c>
      <c r="D99" s="28" t="s">
        <v>10</v>
      </c>
      <c r="E99" s="31">
        <v>30000</v>
      </c>
      <c r="F99" s="82">
        <f t="shared" si="15"/>
        <v>7500000</v>
      </c>
      <c r="G99" s="86" t="s">
        <v>57</v>
      </c>
      <c r="J99" s="17"/>
      <c r="L99" s="17"/>
    </row>
    <row r="100" spans="1:12" x14ac:dyDescent="0.35">
      <c r="A100" s="8"/>
      <c r="B100" s="91" t="s">
        <v>58</v>
      </c>
      <c r="C100" s="28">
        <v>250</v>
      </c>
      <c r="D100" s="28" t="s">
        <v>30</v>
      </c>
      <c r="E100" s="31">
        <v>20000</v>
      </c>
      <c r="F100" s="82">
        <f t="shared" si="15"/>
        <v>5000000</v>
      </c>
      <c r="G100" s="86"/>
      <c r="J100" s="17"/>
      <c r="L100" s="17"/>
    </row>
    <row r="101" spans="1:12" x14ac:dyDescent="0.35">
      <c r="A101" s="8"/>
      <c r="B101" s="91" t="s">
        <v>59</v>
      </c>
      <c r="C101" s="28">
        <v>25</v>
      </c>
      <c r="D101" s="28" t="s">
        <v>30</v>
      </c>
      <c r="E101" s="31">
        <v>40000</v>
      </c>
      <c r="F101" s="82">
        <f t="shared" si="15"/>
        <v>1000000</v>
      </c>
      <c r="G101" s="86"/>
      <c r="J101" s="17"/>
      <c r="L101" s="17"/>
    </row>
    <row r="102" spans="1:12" x14ac:dyDescent="0.35">
      <c r="A102" s="8"/>
      <c r="B102" s="91" t="s">
        <v>92</v>
      </c>
      <c r="C102" s="28">
        <v>1</v>
      </c>
      <c r="D102" s="28" t="s">
        <v>30</v>
      </c>
      <c r="E102" s="31">
        <v>2000000</v>
      </c>
      <c r="F102" s="82">
        <f t="shared" si="15"/>
        <v>2000000</v>
      </c>
      <c r="G102" s="51"/>
      <c r="J102" s="17"/>
      <c r="L102" s="17"/>
    </row>
    <row r="103" spans="1:12" x14ac:dyDescent="0.35">
      <c r="A103" s="8"/>
      <c r="B103" s="64" t="s">
        <v>60</v>
      </c>
      <c r="C103" s="28">
        <v>1</v>
      </c>
      <c r="D103" s="28" t="s">
        <v>61</v>
      </c>
      <c r="E103" s="31">
        <v>4500000</v>
      </c>
      <c r="F103" s="82">
        <f t="shared" si="15"/>
        <v>4500000</v>
      </c>
      <c r="G103" s="51" t="s">
        <v>87</v>
      </c>
      <c r="J103" s="17"/>
      <c r="L103" s="17"/>
    </row>
    <row r="104" spans="1:12" x14ac:dyDescent="0.35">
      <c r="A104" s="8"/>
      <c r="B104" s="76" t="s">
        <v>66</v>
      </c>
      <c r="C104" s="28"/>
      <c r="D104" s="28"/>
      <c r="E104" s="31"/>
      <c r="F104" s="82">
        <v>7000000</v>
      </c>
      <c r="G104" s="50"/>
      <c r="J104" s="17"/>
      <c r="L104" s="17"/>
    </row>
    <row r="105" spans="1:12" x14ac:dyDescent="0.35">
      <c r="A105" s="8"/>
      <c r="B105" s="60" t="s">
        <v>11</v>
      </c>
      <c r="C105" s="70"/>
      <c r="D105" s="70"/>
      <c r="E105" s="83"/>
      <c r="F105" s="63">
        <f>SUM(F97:F104)</f>
        <v>45550000</v>
      </c>
      <c r="G105" s="10"/>
    </row>
    <row r="106" spans="1:12" x14ac:dyDescent="0.35">
      <c r="A106" s="11"/>
      <c r="B106" s="90" t="s">
        <v>75</v>
      </c>
      <c r="C106" s="90"/>
      <c r="D106" s="90"/>
      <c r="E106" s="90"/>
      <c r="F106" s="33">
        <f>SUM(F93,F105)</f>
        <v>53250000</v>
      </c>
      <c r="G106" s="48"/>
      <c r="J106" s="17"/>
      <c r="L106" s="17"/>
    </row>
    <row r="107" spans="1:12" s="19" customFormat="1" ht="15.5" x14ac:dyDescent="0.35">
      <c r="A107" s="45"/>
      <c r="B107" s="85" t="s">
        <v>53</v>
      </c>
      <c r="C107" s="85"/>
      <c r="D107" s="85"/>
      <c r="E107" s="85"/>
      <c r="F107" s="84">
        <f>SUM(F93,F105,F71)</f>
        <v>67239000</v>
      </c>
      <c r="G107" s="54"/>
      <c r="H107" s="18"/>
    </row>
    <row r="108" spans="1:12" x14ac:dyDescent="0.35">
      <c r="A108" s="20"/>
      <c r="B108" s="55"/>
      <c r="C108" s="35"/>
      <c r="D108" s="36"/>
      <c r="E108" s="37"/>
      <c r="F108" s="56"/>
      <c r="G108" s="20"/>
    </row>
    <row r="109" spans="1:12" ht="18.5" x14ac:dyDescent="0.45">
      <c r="D109" s="21"/>
      <c r="E109" s="22" t="s">
        <v>62</v>
      </c>
      <c r="F109" s="23">
        <f>F107</f>
        <v>67239000</v>
      </c>
    </row>
    <row r="110" spans="1:12" x14ac:dyDescent="0.35">
      <c r="H110" s="24"/>
    </row>
    <row r="111" spans="1:12" x14ac:dyDescent="0.35">
      <c r="B111" t="s">
        <v>63</v>
      </c>
    </row>
  </sheetData>
  <mergeCells count="8">
    <mergeCell ref="B107:E107"/>
    <mergeCell ref="G99:G101"/>
    <mergeCell ref="A1:G1"/>
    <mergeCell ref="A2:G2"/>
    <mergeCell ref="C4:D4"/>
    <mergeCell ref="B93:E93"/>
    <mergeCell ref="B71:E71"/>
    <mergeCell ref="B106:E106"/>
  </mergeCells>
  <pageMargins left="0.7" right="0.7" top="0.75" bottom="0.75" header="0.3" footer="0.3"/>
  <pageSetup orientation="portrait" horizontalDpi="300" verticalDpi="300" r:id="rId1"/>
  <ignoredErrors>
    <ignoredError sqref="F3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2023-01-30T07:00:56Z</dcterms:created>
  <dcterms:modified xsi:type="dcterms:W3CDTF">2023-02-10T22:50:57Z</dcterms:modified>
</cp:coreProperties>
</file>