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hidePivotFieldList="1"/>
  <mc:AlternateContent xmlns:mc="http://schemas.openxmlformats.org/markup-compatibility/2006">
    <mc:Choice Requires="x15">
      <x15ac:absPath xmlns:x15ac="http://schemas.microsoft.com/office/spreadsheetml/2010/11/ac" url="\\ttd-fs\File_Server_TTD\06_HR_GA\5. Personnel_Admin\1. GA &amp; BENEFIT\GA\OFFICE OPERATION\01.VEHICLE\PM STICKER TAMBANG\"/>
    </mc:Choice>
  </mc:AlternateContent>
  <xr:revisionPtr revIDLastSave="0" documentId="13_ncr:1_{94F4FC8B-88C4-4841-AEDC-0EC4201A71E6}" xr6:coauthVersionLast="44" xr6:coauthVersionMax="44" xr10:uidLastSave="{00000000-0000-0000-0000-000000000000}"/>
  <bookViews>
    <workbookView xWindow="-120" yWindow="-120" windowWidth="20730" windowHeight="11160" activeTab="4" xr2:uid="{00000000-000D-0000-FFFF-FFFF00000000}"/>
  </bookViews>
  <sheets>
    <sheet name="DES 19" sheetId="1" r:id="rId1"/>
    <sheet name="APR 20" sheetId="7" r:id="rId2"/>
    <sheet name="JUN 20" sheetId="8" r:id="rId3"/>
    <sheet name="AUG 20" sheetId="9" r:id="rId4"/>
    <sheet name="PM &amp; KIR AUG 20" sheetId="11" r:id="rId5"/>
    <sheet name="Sheet3" sheetId="10" state="hidden" r:id="rId6"/>
    <sheet name="DETAIL PORTAL" sheetId="4" r:id="rId7"/>
    <sheet name="PIVOT REPORT" sheetId="5" r:id="rId8"/>
    <sheet name="Sheet1" sheetId="2" state="hidden" r:id="rId9"/>
    <sheet name="Sheet2" sheetId="3" state="hidden" r:id="rId10"/>
  </sheets>
  <externalReferences>
    <externalReference r:id="rId11"/>
  </externalReferences>
  <definedNames>
    <definedName name="_xlnm._FilterDatabase" localSheetId="1" hidden="1">'APR 20'!$B$3:$B$40</definedName>
    <definedName name="_xlnm._FilterDatabase" localSheetId="3" hidden="1">'AUG 20'!$A$2:$M$39</definedName>
    <definedName name="_xlnm._FilterDatabase" localSheetId="0" hidden="1">'DES 19'!$A$2:$H$51</definedName>
    <definedName name="_xlnm._FilterDatabase" localSheetId="6" hidden="1">'DETAIL PORTAL'!$B$2:$L$126</definedName>
    <definedName name="_xlnm._FilterDatabase" localSheetId="2" hidden="1">'JUN 20'!$B$2:$B$46</definedName>
    <definedName name="_xlnm._FilterDatabase" localSheetId="9" hidden="1">Sheet2!$C$3:$L$51</definedName>
    <definedName name="_xlnm._FilterDatabase" localSheetId="5" hidden="1">Sheet3!$B$33:$B$45</definedName>
  </definedNames>
  <calcPr calcId="191029"/>
  <pivotCaches>
    <pivotCache cacheId="0" r:id="rId12"/>
    <pivotCache cacheId="1" r:id="rId13"/>
    <pivotCache cacheId="2" r:id="rId14"/>
    <pivotCache cacheId="3" r:id="rId15"/>
    <pivotCache cacheId="4" r:id="rId16"/>
    <pivotCache cacheId="5" r:id="rId1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" i="11" l="1"/>
  <c r="F4" i="11" l="1"/>
  <c r="G4" i="11"/>
  <c r="F5" i="11"/>
  <c r="G5" i="11"/>
  <c r="F6" i="11"/>
  <c r="G6" i="11"/>
  <c r="F7" i="11"/>
  <c r="G7" i="11"/>
  <c r="F8" i="11"/>
  <c r="G8" i="11"/>
  <c r="F9" i="11"/>
  <c r="G9" i="11"/>
  <c r="F10" i="11"/>
  <c r="G10" i="11"/>
  <c r="F11" i="11"/>
  <c r="G11" i="11"/>
  <c r="G3" i="11"/>
  <c r="F3" i="11"/>
  <c r="G1" i="4" l="1"/>
  <c r="N40" i="9" l="1"/>
  <c r="N41" i="9"/>
  <c r="M41" i="9"/>
  <c r="M40" i="9" l="1"/>
  <c r="M42" i="9"/>
  <c r="N42" i="9" s="1"/>
  <c r="D39" i="9" l="1"/>
  <c r="D38" i="9"/>
  <c r="D37" i="9"/>
  <c r="D36" i="9"/>
  <c r="D35" i="9"/>
  <c r="D34" i="9"/>
  <c r="D33" i="9"/>
  <c r="D32" i="9"/>
  <c r="D29" i="9"/>
  <c r="D28" i="9"/>
  <c r="D27" i="9"/>
  <c r="D26" i="9"/>
  <c r="A4" i="9" l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D4" i="9" l="1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30" i="9"/>
  <c r="D31" i="9"/>
  <c r="D20" i="9"/>
  <c r="D21" i="9"/>
  <c r="D22" i="9"/>
  <c r="D23" i="9"/>
  <c r="D24" i="9"/>
  <c r="D25" i="9"/>
  <c r="D3" i="9"/>
  <c r="L4" i="9"/>
  <c r="L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30" i="9"/>
  <c r="L31" i="9"/>
  <c r="L20" i="9"/>
  <c r="L21" i="9"/>
  <c r="L22" i="9"/>
  <c r="L23" i="9"/>
  <c r="L24" i="9"/>
  <c r="L25" i="9"/>
  <c r="L3" i="9"/>
  <c r="H1" i="8" l="1"/>
  <c r="I45" i="8" l="1"/>
  <c r="H45" i="8"/>
  <c r="A4" i="8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H39" i="7" l="1"/>
  <c r="G39" i="7"/>
  <c r="H46" i="8" l="1"/>
  <c r="G44" i="8"/>
  <c r="F44" i="8"/>
  <c r="Z31" i="8" l="1"/>
  <c r="Q8" i="8"/>
  <c r="Q3" i="8"/>
  <c r="Q7" i="8"/>
  <c r="Q4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17" i="8"/>
  <c r="Q9" i="8"/>
  <c r="Q11" i="8"/>
  <c r="Q5" i="8"/>
  <c r="Q16" i="8"/>
  <c r="Q15" i="8"/>
  <c r="Q12" i="8"/>
  <c r="Q6" i="8"/>
  <c r="Q18" i="8"/>
  <c r="Q10" i="8"/>
  <c r="Q13" i="8"/>
  <c r="Q19" i="8"/>
  <c r="Q14" i="8"/>
  <c r="X19" i="8" l="1"/>
  <c r="Y19" i="8"/>
  <c r="X13" i="8"/>
  <c r="Y13" i="8"/>
  <c r="X10" i="8"/>
  <c r="Y10" i="8"/>
  <c r="X18" i="8"/>
  <c r="Y18" i="8"/>
  <c r="X6" i="8"/>
  <c r="Y6" i="8"/>
  <c r="X12" i="8"/>
  <c r="Y12" i="8"/>
  <c r="X15" i="8"/>
  <c r="Y15" i="8"/>
  <c r="X16" i="8"/>
  <c r="Y16" i="8"/>
  <c r="X5" i="8"/>
  <c r="Y5" i="8"/>
  <c r="X11" i="8"/>
  <c r="Y11" i="8"/>
  <c r="X9" i="8"/>
  <c r="Y9" i="8"/>
  <c r="X17" i="8"/>
  <c r="Y17" i="8"/>
  <c r="X8" i="8"/>
  <c r="Y8" i="8"/>
  <c r="X3" i="8"/>
  <c r="Y3" i="8"/>
  <c r="X7" i="8"/>
  <c r="Y7" i="8"/>
  <c r="X4" i="8"/>
  <c r="Y4" i="8"/>
  <c r="X20" i="8"/>
  <c r="Y20" i="8"/>
  <c r="X21" i="8"/>
  <c r="Y21" i="8"/>
  <c r="X22" i="8"/>
  <c r="Y22" i="8"/>
  <c r="X23" i="8"/>
  <c r="Y23" i="8"/>
  <c r="X24" i="8"/>
  <c r="Y24" i="8"/>
  <c r="X25" i="8"/>
  <c r="Y25" i="8"/>
  <c r="X26" i="8"/>
  <c r="Y26" i="8"/>
  <c r="X27" i="8"/>
  <c r="Y27" i="8"/>
  <c r="X28" i="8"/>
  <c r="Y28" i="8"/>
  <c r="X29" i="8"/>
  <c r="Y29" i="8"/>
  <c r="X30" i="8"/>
  <c r="Y30" i="8"/>
  <c r="X31" i="8"/>
  <c r="Y31" i="8"/>
  <c r="X32" i="8"/>
  <c r="Y32" i="8"/>
  <c r="X33" i="8"/>
  <c r="Y33" i="8"/>
  <c r="X34" i="8"/>
  <c r="Y34" i="8"/>
  <c r="X35" i="8"/>
  <c r="Y35" i="8"/>
  <c r="X36" i="8"/>
  <c r="Y36" i="8"/>
  <c r="X37" i="8"/>
  <c r="Y37" i="8"/>
  <c r="X38" i="8"/>
  <c r="Y38" i="8"/>
  <c r="X39" i="8"/>
  <c r="Y39" i="8"/>
  <c r="X40" i="8"/>
  <c r="Y40" i="8"/>
  <c r="X41" i="8"/>
  <c r="Y41" i="8"/>
  <c r="X42" i="8"/>
  <c r="Y42" i="8"/>
  <c r="X43" i="8"/>
  <c r="Y43" i="8"/>
  <c r="X44" i="8"/>
  <c r="Y44" i="8"/>
  <c r="Y14" i="8"/>
  <c r="X14" i="8"/>
  <c r="G9" i="8"/>
  <c r="F9" i="8"/>
  <c r="C19" i="8" l="1"/>
  <c r="C13" i="8"/>
  <c r="C10" i="8"/>
  <c r="C18" i="8"/>
  <c r="C6" i="8"/>
  <c r="C12" i="8"/>
  <c r="C15" i="8"/>
  <c r="C5" i="8"/>
  <c r="C11" i="8"/>
  <c r="C17" i="8"/>
  <c r="C8" i="8"/>
  <c r="C3" i="8"/>
  <c r="C7" i="8"/>
  <c r="C4" i="8"/>
  <c r="C20" i="8"/>
  <c r="C22" i="8"/>
  <c r="C23" i="8"/>
  <c r="C24" i="8"/>
  <c r="C25" i="8"/>
  <c r="C26" i="8"/>
  <c r="C27" i="8"/>
  <c r="C28" i="8"/>
  <c r="C29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14" i="8"/>
  <c r="G43" i="8" l="1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4" i="8"/>
  <c r="G7" i="8"/>
  <c r="G3" i="8"/>
  <c r="G8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4" i="8"/>
  <c r="F7" i="8"/>
  <c r="F3" i="8"/>
  <c r="F8" i="8"/>
  <c r="Z27" i="8" l="1"/>
  <c r="Z12" i="8"/>
  <c r="F6" i="8"/>
  <c r="A21" i="8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K29" i="7" l="1"/>
  <c r="G40" i="7"/>
  <c r="S2" i="7" l="1"/>
  <c r="K4" i="7"/>
  <c r="A30" i="7"/>
  <c r="A31" i="7" s="1"/>
  <c r="A32" i="7" s="1"/>
  <c r="A33" i="7" s="1"/>
  <c r="A34" i="7" s="1"/>
  <c r="A35" i="7" s="1"/>
  <c r="A36" i="7" s="1"/>
  <c r="A37" i="7" s="1"/>
  <c r="A38" i="7" s="1"/>
  <c r="G2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F35" i="7" l="1"/>
  <c r="F34" i="7"/>
  <c r="F33" i="7"/>
  <c r="F32" i="7"/>
  <c r="F31" i="7"/>
  <c r="F30" i="7"/>
  <c r="F28" i="7"/>
  <c r="F27" i="7"/>
  <c r="F26" i="7"/>
  <c r="F25" i="7"/>
  <c r="AA5" i="1" l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4" i="1"/>
  <c r="G1" i="1" l="1"/>
  <c r="L3" i="1"/>
  <c r="M3" i="1"/>
  <c r="O3" i="1"/>
  <c r="L4" i="1"/>
  <c r="M4" i="1"/>
  <c r="O4" i="1"/>
  <c r="L5" i="1"/>
  <c r="M5" i="1"/>
  <c r="O5" i="1"/>
  <c r="L6" i="1"/>
  <c r="M6" i="1"/>
  <c r="O6" i="1"/>
  <c r="L7" i="1"/>
  <c r="M7" i="1"/>
  <c r="O7" i="1"/>
  <c r="L8" i="1"/>
  <c r="M8" i="1"/>
  <c r="O8" i="1"/>
  <c r="L9" i="1"/>
  <c r="M9" i="1"/>
  <c r="O9" i="1"/>
  <c r="L10" i="1"/>
  <c r="M10" i="1"/>
  <c r="O10" i="1"/>
  <c r="L11" i="1"/>
  <c r="M11" i="1"/>
  <c r="O11" i="1"/>
  <c r="L12" i="1"/>
  <c r="M12" i="1"/>
  <c r="O12" i="1"/>
  <c r="L13" i="1"/>
  <c r="M13" i="1"/>
  <c r="O13" i="1"/>
  <c r="L14" i="1"/>
  <c r="M14" i="1"/>
  <c r="O14" i="1"/>
  <c r="L15" i="1"/>
  <c r="M15" i="1"/>
  <c r="O15" i="1"/>
  <c r="L16" i="1"/>
  <c r="M16" i="1"/>
  <c r="O16" i="1"/>
  <c r="L17" i="1"/>
  <c r="M17" i="1"/>
  <c r="O17" i="1"/>
  <c r="L18" i="1"/>
  <c r="M18" i="1"/>
  <c r="O18" i="1"/>
  <c r="G19" i="1"/>
  <c r="L19" i="1"/>
  <c r="M19" i="1"/>
  <c r="O19" i="1"/>
  <c r="L20" i="1"/>
  <c r="M20" i="1"/>
  <c r="O20" i="1"/>
  <c r="L21" i="1"/>
  <c r="M21" i="1"/>
  <c r="O21" i="1"/>
  <c r="L22" i="1"/>
  <c r="M22" i="1"/>
  <c r="O22" i="1"/>
  <c r="L23" i="1"/>
  <c r="M23" i="1"/>
  <c r="O23" i="1"/>
  <c r="L24" i="1"/>
  <c r="M24" i="1"/>
  <c r="O24" i="1"/>
  <c r="L25" i="1"/>
  <c r="M25" i="1"/>
  <c r="O25" i="1"/>
  <c r="L26" i="1"/>
  <c r="M26" i="1"/>
  <c r="O26" i="1"/>
  <c r="L27" i="1"/>
  <c r="M27" i="1"/>
  <c r="O27" i="1"/>
  <c r="L32" i="1"/>
  <c r="M32" i="1"/>
  <c r="O32" i="1"/>
  <c r="L33" i="1"/>
  <c r="M33" i="1"/>
  <c r="O33" i="1"/>
  <c r="L34" i="1"/>
  <c r="M34" i="1"/>
  <c r="O34" i="1"/>
  <c r="L35" i="1"/>
  <c r="M35" i="1"/>
  <c r="O35" i="1"/>
  <c r="L36" i="1"/>
  <c r="M36" i="1"/>
  <c r="O36" i="1"/>
  <c r="L37" i="1"/>
  <c r="M37" i="1"/>
  <c r="O37" i="1"/>
  <c r="L38" i="1"/>
  <c r="M38" i="1"/>
  <c r="O38" i="1"/>
  <c r="L39" i="1"/>
  <c r="M39" i="1"/>
  <c r="O39" i="1"/>
  <c r="L40" i="1"/>
  <c r="M40" i="1"/>
  <c r="O40" i="1"/>
  <c r="L41" i="1"/>
  <c r="M41" i="1"/>
  <c r="O41" i="1"/>
  <c r="L42" i="1"/>
  <c r="M42" i="1"/>
  <c r="O42" i="1"/>
  <c r="L43" i="1"/>
  <c r="M43" i="1"/>
  <c r="O43" i="1"/>
  <c r="L44" i="1"/>
  <c r="M44" i="1"/>
  <c r="O44" i="1"/>
  <c r="L45" i="1"/>
  <c r="M45" i="1"/>
  <c r="O45" i="1"/>
  <c r="L46" i="1"/>
  <c r="M46" i="1"/>
  <c r="O46" i="1"/>
  <c r="L47" i="1"/>
  <c r="M47" i="1"/>
  <c r="O47" i="1"/>
  <c r="L48" i="1"/>
  <c r="M48" i="1"/>
  <c r="O48" i="1"/>
  <c r="L49" i="1"/>
  <c r="M49" i="1"/>
  <c r="O49" i="1"/>
  <c r="L50" i="1"/>
  <c r="M50" i="1"/>
  <c r="O50" i="1"/>
  <c r="L51" i="1"/>
  <c r="M51" i="1"/>
  <c r="O51" i="1"/>
  <c r="L52" i="1"/>
  <c r="M52" i="1"/>
  <c r="O52" i="1"/>
  <c r="L53" i="1"/>
  <c r="M53" i="1"/>
  <c r="O53" i="1"/>
  <c r="O1" i="1" l="1"/>
  <c r="O57" i="1"/>
  <c r="O30" i="1"/>
  <c r="O28" i="1"/>
  <c r="Z3" i="8" l="1"/>
  <c r="Z21" i="8"/>
  <c r="Z8" i="8"/>
  <c r="Z10" i="8"/>
  <c r="Z5" i="8"/>
  <c r="Z15" i="8"/>
  <c r="Z28" i="8"/>
  <c r="Z6" i="8"/>
  <c r="Z42" i="8"/>
  <c r="Z39" i="8"/>
  <c r="Z40" i="8"/>
  <c r="Z35" i="8"/>
  <c r="Z20" i="8"/>
  <c r="Z4" i="8"/>
  <c r="Z44" i="8"/>
  <c r="Z25" i="8"/>
  <c r="Z43" i="8"/>
  <c r="Z7" i="8"/>
  <c r="Z9" i="8"/>
  <c r="Z32" i="8"/>
  <c r="Z38" i="8"/>
  <c r="Z37" i="8"/>
  <c r="Z36" i="8"/>
  <c r="Z34" i="8"/>
  <c r="Z41" i="8"/>
  <c r="Z24" i="8"/>
  <c r="Z26" i="8"/>
  <c r="Z22" i="8"/>
  <c r="Z23" i="8"/>
  <c r="Z18" i="8"/>
  <c r="Z16" i="8"/>
  <c r="Z14" i="8"/>
  <c r="Z13" i="8"/>
  <c r="Z17" i="8"/>
  <c r="Z33" i="8"/>
  <c r="Z19" i="8"/>
  <c r="Z29" i="8"/>
  <c r="Z46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Pondayar, Fransiskus</author>
  </authors>
  <commentList>
    <comment ref="D1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Pondayar, Fransiskus:</t>
        </r>
        <r>
          <rPr>
            <sz val="9"/>
            <color indexed="81"/>
            <rFont val="Tahoma"/>
            <family val="2"/>
          </rPr>
          <t xml:space="preserve">
149730</t>
        </r>
      </text>
    </comment>
    <comment ref="D1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Pondayar, Fransiskus:</t>
        </r>
        <r>
          <rPr>
            <sz val="9"/>
            <color indexed="81"/>
            <rFont val="Tahoma"/>
            <family val="2"/>
          </rPr>
          <t xml:space="preserve">
24091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tc={A9429601-67CA-4076-9C78-100C4F27D4AB}</author>
    <author>tc={1A6BCD5C-B2C7-4296-8CB8-27F552B1E382}</author>
  </authors>
  <commentList>
    <comment ref="D12" authorId="0" shapeId="0" xr:uid="{A9429601-67CA-4076-9C78-100C4F27D4AB}">
      <text>
        <t>[Threaded comment]
Your version of Excel allows you to read this threaded comment; however, any edits to it will get removed if the file is opened in a newer version of Excel. Learn more: https://go.microsoft.com/fwlink/?linkid=870924
Comment:
    KIR EXPRED DATE</t>
      </text>
    </comment>
    <comment ref="D13" authorId="1" shapeId="0" xr:uid="{1A6BCD5C-B2C7-4296-8CB8-27F552B1E382}">
      <text>
        <t>[Threaded comment]
Your version of Excel allows you to read this threaded comment; however, any edits to it will get removed if the file is opened in a newer version of Excel. Learn more: https://go.microsoft.com/fwlink/?linkid=870924
Comment:
    KIR EXPIRE DATE</t>
      </text>
    </comment>
  </commentList>
</comments>
</file>

<file path=xl/sharedStrings.xml><?xml version="1.0" encoding="utf-8"?>
<sst xmlns="http://schemas.openxmlformats.org/spreadsheetml/2006/main" count="3855" uniqueCount="226">
  <si>
    <t>PEMBAYARAN STICKER TAMBANG BULAN JAN-20</t>
  </si>
  <si>
    <t>IDR</t>
  </si>
  <si>
    <t>PA1585MC</t>
  </si>
  <si>
    <t>Service - Vehicle License</t>
  </si>
  <si>
    <t>PA1529MC</t>
  </si>
  <si>
    <t>PA8235MB</t>
  </si>
  <si>
    <t>SUBTOTAL</t>
  </si>
  <si>
    <t>VER-20200218-0023</t>
  </si>
  <si>
    <t>PC-20200213-0013</t>
  </si>
  <si>
    <t>PEMBAYARAN STICKER TAMBANG BULAN JAN-2020</t>
  </si>
  <si>
    <t>Allocated Vehicle - License</t>
  </si>
  <si>
    <t>Operation Vehicle - License</t>
  </si>
  <si>
    <t>TRAKINDO UTAMA.PT</t>
  </si>
  <si>
    <t>PA1561MV</t>
  </si>
  <si>
    <t>PA1538MW</t>
  </si>
  <si>
    <t>PA7223MB</t>
  </si>
  <si>
    <t>PA1523MR</t>
  </si>
  <si>
    <t>PA1850MD</t>
  </si>
  <si>
    <t>PA1852MD</t>
  </si>
  <si>
    <t>PA1526MV</t>
  </si>
  <si>
    <t>PA1526MQ</t>
  </si>
  <si>
    <t>PA1524MO</t>
  </si>
  <si>
    <t>PA1524MN</t>
  </si>
  <si>
    <t>PA1849MD</t>
  </si>
  <si>
    <t>PA1524ML</t>
  </si>
  <si>
    <t>DS1737MI</t>
  </si>
  <si>
    <t>PA1526MR</t>
  </si>
  <si>
    <t>PA1851MD</t>
  </si>
  <si>
    <t>PA8007ML</t>
  </si>
  <si>
    <t>PEMBAYARAN STICKER TAMBANG BULAN DEC-19</t>
  </si>
  <si>
    <t>PA8002MH</t>
  </si>
  <si>
    <t>DS1736MD</t>
  </si>
  <si>
    <t>PA8002MK</t>
  </si>
  <si>
    <t>PA8002MJ</t>
  </si>
  <si>
    <t>PA1510MW</t>
  </si>
  <si>
    <t>ECV NO</t>
  </si>
  <si>
    <t>VER NO</t>
  </si>
  <si>
    <t>TCA NO</t>
  </si>
  <si>
    <t xml:space="preserve">Description </t>
  </si>
  <si>
    <t>Actual Expense</t>
  </si>
  <si>
    <t>Currency</t>
  </si>
  <si>
    <t>KM</t>
  </si>
  <si>
    <t>Plat No</t>
  </si>
  <si>
    <t>Expense Type</t>
  </si>
  <si>
    <t>Date</t>
  </si>
  <si>
    <t>PA1539MK</t>
  </si>
  <si>
    <t>Seatle SAP</t>
  </si>
  <si>
    <t>PA1510MX</t>
  </si>
  <si>
    <t>PA1510MT</t>
  </si>
  <si>
    <t>DS1737MD</t>
  </si>
  <si>
    <t>PA1510MU</t>
  </si>
  <si>
    <t>VER-20200218-0020</t>
  </si>
  <si>
    <t>PA8215ME</t>
  </si>
  <si>
    <t>PA1758MC</t>
  </si>
  <si>
    <t>PC-20200213-0012</t>
  </si>
  <si>
    <t>PA8115MC</t>
  </si>
  <si>
    <t>DS1738MI</t>
  </si>
  <si>
    <t>DATE PAY</t>
  </si>
  <si>
    <t>BIAYA</t>
  </si>
  <si>
    <t>JATUH TEMPO</t>
  </si>
  <si>
    <t>NEXT KM INSPEKSI</t>
  </si>
  <si>
    <t>KM TERAKHIR INSPEKSI</t>
  </si>
  <si>
    <t>TANGGAL INSPEKSI TERAKHIR</t>
  </si>
  <si>
    <t>PERUSAHAAN</t>
  </si>
  <si>
    <t>NO POLISI</t>
  </si>
  <si>
    <t>UPDATE KILOMETER TRAKINDO</t>
  </si>
  <si>
    <t>PA8007MK</t>
  </si>
  <si>
    <t>PA8163MC</t>
  </si>
  <si>
    <t>PA8452MC</t>
  </si>
  <si>
    <t>PA1510MQ</t>
  </si>
  <si>
    <t>DS8174MC</t>
  </si>
  <si>
    <t>DS8192ME</t>
  </si>
  <si>
    <t>Row Labels</t>
  </si>
  <si>
    <t>Grand Total</t>
  </si>
  <si>
    <t>Column Labels</t>
  </si>
  <si>
    <t>Count of Plat No</t>
  </si>
  <si>
    <t>CV-20200225-0018</t>
  </si>
  <si>
    <t>PEMBAYARAN KIR KENDARAAN BULAN FEB-2020</t>
  </si>
  <si>
    <t>PA8002MI</t>
  </si>
  <si>
    <t>PA8103MB</t>
  </si>
  <si>
    <t>REMARK</t>
  </si>
  <si>
    <t>DONE POST TO SAP</t>
  </si>
  <si>
    <t>CV-20200303-0136</t>
  </si>
  <si>
    <t>REFUND CAS TO BRENDA</t>
  </si>
  <si>
    <t>Sum of Actual Expense</t>
  </si>
  <si>
    <t>IV-001</t>
  </si>
  <si>
    <t>VEHICLE NO</t>
  </si>
  <si>
    <t>DATE PM</t>
  </si>
  <si>
    <t>KM PM</t>
  </si>
  <si>
    <t>NEXT KM</t>
  </si>
  <si>
    <t>NEXT DATE</t>
  </si>
  <si>
    <t>PAY</t>
  </si>
  <si>
    <t>DS 1737 MD</t>
  </si>
  <si>
    <t>PA 8103 MB</t>
  </si>
  <si>
    <t>PA 1510 MQ</t>
  </si>
  <si>
    <t>PA 8215 ME</t>
  </si>
  <si>
    <t>PA 1510 MU</t>
  </si>
  <si>
    <t>PA 1510 MT</t>
  </si>
  <si>
    <t>DS 1736 MD</t>
  </si>
  <si>
    <t>DS 1737 MI</t>
  </si>
  <si>
    <t>PA 1852 MD</t>
  </si>
  <si>
    <t>PA 1850 MD</t>
  </si>
  <si>
    <t>PA 1523 MR</t>
  </si>
  <si>
    <t>PA 1561 MV</t>
  </si>
  <si>
    <t>PA 1510 MX</t>
  </si>
  <si>
    <t>PA 1524 ML</t>
  </si>
  <si>
    <t>DS 1738 MI</t>
  </si>
  <si>
    <t>PA 1529 MC</t>
  </si>
  <si>
    <t>PA 1585 MC</t>
  </si>
  <si>
    <t>PA 1539 MK</t>
  </si>
  <si>
    <t>PA 7223 MB</t>
  </si>
  <si>
    <t>PA 1538 MW</t>
  </si>
  <si>
    <t>PA 8115 MC</t>
  </si>
  <si>
    <t>PA 1510 MW</t>
  </si>
  <si>
    <t>PA 8002 MJ</t>
  </si>
  <si>
    <t>PA 1526 MR</t>
  </si>
  <si>
    <t>PA 1849 MD</t>
  </si>
  <si>
    <t>PA 1851 MD</t>
  </si>
  <si>
    <t>PA 1524 MN</t>
  </si>
  <si>
    <t>PA 1524 MO</t>
  </si>
  <si>
    <t>PA 1526 MQ</t>
  </si>
  <si>
    <t>PA 1758 MC</t>
  </si>
  <si>
    <t>PA 8235 MB</t>
  </si>
  <si>
    <t>DS 8192 ME</t>
  </si>
  <si>
    <t>PA 8002 MH</t>
  </si>
  <si>
    <t>DS 8103 MB</t>
  </si>
  <si>
    <t>Silahkan Perpanjang KIR</t>
  </si>
  <si>
    <t>UPDATE VER</t>
  </si>
  <si>
    <t>OK</t>
  </si>
  <si>
    <t>PEMBAYARAN STICKER TAMBANG FEB-2020</t>
  </si>
  <si>
    <t>PEMBAYARAN STICKER TAMBANG MAR-2020</t>
  </si>
  <si>
    <t>PC-20200327-0006</t>
  </si>
  <si>
    <t>VER-20200409-0017</t>
  </si>
  <si>
    <t>UPDATE ECV</t>
  </si>
  <si>
    <t>CV-20200409-0082</t>
  </si>
  <si>
    <t>NO</t>
  </si>
  <si>
    <t>SUMMARY VALUE</t>
  </si>
  <si>
    <t>Feb</t>
  </si>
  <si>
    <t>Mar</t>
  </si>
  <si>
    <t>Apr</t>
  </si>
  <si>
    <t>PC-20200327-0007</t>
  </si>
  <si>
    <t>VER-20200416-0009</t>
  </si>
  <si>
    <t>CANCELED</t>
  </si>
  <si>
    <t>TCA VS ACTUAL</t>
  </si>
  <si>
    <t>NOT YET</t>
  </si>
  <si>
    <t>CV-20200416-0020</t>
  </si>
  <si>
    <t>CV-20200416-0074</t>
  </si>
  <si>
    <r>
      <t xml:space="preserve">SELISIH =&gt; </t>
    </r>
    <r>
      <rPr>
        <b/>
        <i/>
        <sz val="11"/>
        <color theme="1"/>
        <rFont val="Calibri"/>
        <family val="2"/>
        <scheme val="minor"/>
      </rPr>
      <t>REFUND</t>
    </r>
  </si>
  <si>
    <t>Months</t>
  </si>
  <si>
    <t>DS</t>
  </si>
  <si>
    <t>ME</t>
  </si>
  <si>
    <t>MD</t>
  </si>
  <si>
    <t>MC</t>
  </si>
  <si>
    <t>PA</t>
  </si>
  <si>
    <t>MB</t>
  </si>
  <si>
    <t>MQ</t>
  </si>
  <si>
    <t>MH</t>
  </si>
  <si>
    <t>MI</t>
  </si>
  <si>
    <t>MK</t>
  </si>
  <si>
    <t>ML</t>
  </si>
  <si>
    <t>MV</t>
  </si>
  <si>
    <t>MU</t>
  </si>
  <si>
    <t>MT</t>
  </si>
  <si>
    <t>MX</t>
  </si>
  <si>
    <t>MW</t>
  </si>
  <si>
    <t>MR</t>
  </si>
  <si>
    <t>MN</t>
  </si>
  <si>
    <t>MO</t>
  </si>
  <si>
    <t>Count of VEHICLE NO</t>
  </si>
  <si>
    <t>SELISIH =&gt; REFUND</t>
  </si>
  <si>
    <t>IV</t>
  </si>
  <si>
    <t>MJ</t>
  </si>
  <si>
    <t>PA 1526 MV</t>
  </si>
  <si>
    <t>PA 8002 MI</t>
  </si>
  <si>
    <t>PA 8007 ML</t>
  </si>
  <si>
    <t>DS 8174 MC</t>
  </si>
  <si>
    <t>PA 8002 MK</t>
  </si>
  <si>
    <t>PA 8007 MK</t>
  </si>
  <si>
    <t>PC-20200529-0001</t>
  </si>
  <si>
    <t>UPDATE TCA</t>
  </si>
  <si>
    <t>PC-20200529-0002</t>
  </si>
  <si>
    <t>DATE PAYMENT</t>
  </si>
  <si>
    <t>VER-20200606-0001</t>
  </si>
  <si>
    <t>VER-20200606-0002</t>
  </si>
  <si>
    <t>PM STIKER TAMBANG BULAN MAY2020</t>
  </si>
  <si>
    <t>PM STIKER TAMBANG BULAN MAR2020</t>
  </si>
  <si>
    <t>PM STIKER TAMBANG BULAN APR2020</t>
  </si>
  <si>
    <t>CV-20200606-0001</t>
  </si>
  <si>
    <t>CV-20200606-0002</t>
  </si>
  <si>
    <t>Jun</t>
  </si>
  <si>
    <t>NOPOL 2</t>
  </si>
  <si>
    <t>ECV</t>
  </si>
  <si>
    <t>PLAN DATE PAYMENT</t>
  </si>
  <si>
    <t>PAYMENT AUG20</t>
  </si>
  <si>
    <t>GRAND TOTAL PENGAJUAN TCA 1 &amp; 2</t>
  </si>
  <si>
    <t>PC-20200730-0002</t>
  </si>
  <si>
    <t>PC-20200730-0003</t>
  </si>
  <si>
    <t>ACTUAL DATE PAYMENT</t>
  </si>
  <si>
    <t>PENGAJUAN TCA 1 (PC-20200730-0002)</t>
  </si>
  <si>
    <t>PENGAJUAN TCA 2 (PC-20200730-0003)</t>
  </si>
  <si>
    <t>PM STIKER TAMBANG BULAN JULI 2020</t>
  </si>
  <si>
    <t>VER-20200805-0031</t>
  </si>
  <si>
    <t>PM STIKER TAMBANG BULAN JUNI 2020</t>
  </si>
  <si>
    <t>VER-20200805-0033</t>
  </si>
  <si>
    <t>CV-20200805-0096</t>
  </si>
  <si>
    <t>CV-20200805-0097</t>
  </si>
  <si>
    <t>PA 1639 MC</t>
  </si>
  <si>
    <t>PA 1638 MY</t>
  </si>
  <si>
    <t>B 2799 SRE</t>
  </si>
  <si>
    <t>B 2826 SRD</t>
  </si>
  <si>
    <t>PA 8026 MP</t>
  </si>
  <si>
    <t>PA 8026 MO</t>
  </si>
  <si>
    <t>PA 8026 MQ</t>
  </si>
  <si>
    <t>PA 8026 MR</t>
  </si>
  <si>
    <t>PA1639MC</t>
  </si>
  <si>
    <t>PA1638MY</t>
  </si>
  <si>
    <t>B2799SRE</t>
  </si>
  <si>
    <t>B2826SRD</t>
  </si>
  <si>
    <t>PA8026MP</t>
  </si>
  <si>
    <t>PA8026MO</t>
  </si>
  <si>
    <t>PA8026MQ</t>
  </si>
  <si>
    <t>PA8026MR</t>
  </si>
  <si>
    <t>PM STIKER TAMBANG</t>
  </si>
  <si>
    <t>KIR DISHUB</t>
  </si>
  <si>
    <t>PENGAJUAN TCA</t>
  </si>
  <si>
    <t>PREPARE AUG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</si>
</sst>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_(* #,##0_);_(* \(#,##0\);_(* &quot;-&quot;??_);_(@_)"/>
    <numFmt numFmtId="166" formatCode="_-[$Rp-421]* #,##0_-;\-[$Rp-421]* #,##0_-;_-[$Rp-421]* &quot;-&quot;_-;_-@_-"/>
  </numFmts>
  <fonts count="1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charset val="1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48C80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8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14" fontId="0" fillId="0" borderId="0" xfId="0" applyNumberFormat="1"/>
    <xf numFmtId="164" fontId="0" fillId="2" borderId="1" xfId="0" applyNumberFormat="1" applyFill="1" applyBorder="1" applyAlignment="1">
      <alignment horizontal="center" vertical="center"/>
    </xf>
    <xf numFmtId="165" fontId="2" fillId="3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165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vertical="top"/>
    </xf>
    <xf numFmtId="164" fontId="0" fillId="0" borderId="0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4" borderId="1" xfId="0" applyFill="1" applyBorder="1" applyAlignment="1"/>
    <xf numFmtId="0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/>
    </xf>
    <xf numFmtId="164" fontId="5" fillId="5" borderId="1" xfId="0" applyNumberFormat="1" applyFont="1" applyFill="1" applyBorder="1" applyAlignment="1">
      <alignment horizontal="center" vertical="center"/>
    </xf>
    <xf numFmtId="165" fontId="5" fillId="5" borderId="1" xfId="1" applyNumberFormat="1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6" fillId="5" borderId="2" xfId="1" applyNumberFormat="1" applyFont="1" applyFill="1" applyBorder="1" applyAlignment="1">
      <alignment horizontal="center" vertical="center"/>
    </xf>
    <xf numFmtId="17" fontId="5" fillId="6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/>
    <xf numFmtId="0" fontId="5" fillId="5" borderId="1" xfId="0" applyFont="1" applyFill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5" fillId="0" borderId="0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9" fillId="0" borderId="1" xfId="0" applyFont="1" applyBorder="1"/>
    <xf numFmtId="164" fontId="9" fillId="0" borderId="0" xfId="0" applyNumberFormat="1" applyFont="1"/>
    <xf numFmtId="165" fontId="5" fillId="5" borderId="1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7" fontId="5" fillId="6" borderId="1" xfId="0" applyNumberFormat="1" applyFont="1" applyFill="1" applyBorder="1" applyAlignment="1">
      <alignment horizontal="center" vertical="center"/>
    </xf>
    <xf numFmtId="165" fontId="6" fillId="5" borderId="1" xfId="1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165" fontId="0" fillId="0" borderId="5" xfId="0" applyNumberFormat="1" applyBorder="1" applyAlignment="1">
      <alignment horizontal="left"/>
    </xf>
    <xf numFmtId="165" fontId="0" fillId="7" borderId="1" xfId="1" applyNumberFormat="1" applyFont="1" applyFill="1" applyBorder="1"/>
    <xf numFmtId="0" fontId="0" fillId="0" borderId="0" xfId="0" applyAlignment="1">
      <alignment horizontal="center"/>
    </xf>
    <xf numFmtId="165" fontId="0" fillId="2" borderId="1" xfId="1" applyNumberFormat="1" applyFont="1" applyFill="1" applyBorder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pivotButton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vertical="top"/>
    </xf>
    <xf numFmtId="0" fontId="0" fillId="0" borderId="1" xfId="0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165" fontId="0" fillId="0" borderId="1" xfId="0" applyNumberFormat="1" applyFill="1" applyBorder="1"/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right"/>
    </xf>
    <xf numFmtId="165" fontId="0" fillId="0" borderId="1" xfId="1" applyNumberFormat="1" applyFont="1" applyFill="1" applyBorder="1" applyAlignment="1">
      <alignment horizontal="right"/>
    </xf>
    <xf numFmtId="0" fontId="0" fillId="8" borderId="0" xfId="0" applyFill="1"/>
    <xf numFmtId="0" fontId="0" fillId="8" borderId="0" xfId="0" applyFill="1" applyAlignment="1">
      <alignment horizontal="center" wrapText="1"/>
    </xf>
    <xf numFmtId="0" fontId="0" fillId="8" borderId="0" xfId="0" applyFill="1" applyBorder="1"/>
    <xf numFmtId="164" fontId="0" fillId="8" borderId="0" xfId="0" applyNumberForma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164" fontId="0" fillId="8" borderId="0" xfId="0" applyNumberFormat="1" applyFill="1" applyBorder="1"/>
    <xf numFmtId="165" fontId="0" fillId="8" borderId="0" xfId="1" applyNumberFormat="1" applyFont="1" applyFill="1" applyBorder="1"/>
    <xf numFmtId="0" fontId="0" fillId="8" borderId="0" xfId="0" applyFill="1" applyBorder="1" applyAlignment="1">
      <alignment horizontal="center" wrapText="1"/>
    </xf>
    <xf numFmtId="165" fontId="0" fillId="8" borderId="0" xfId="0" applyNumberFormat="1" applyFill="1" applyBorder="1"/>
    <xf numFmtId="0" fontId="0" fillId="0" borderId="1" xfId="0" applyFill="1" applyBorder="1" applyAlignment="1">
      <alignment horizontal="left"/>
    </xf>
    <xf numFmtId="165" fontId="1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0" applyNumberForma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165" fontId="0" fillId="10" borderId="1" xfId="1" applyNumberFormat="1" applyFont="1" applyFill="1" applyBorder="1" applyAlignment="1">
      <alignment horizontal="right"/>
    </xf>
    <xf numFmtId="0" fontId="0" fillId="8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NumberFormat="1" applyBorder="1"/>
    <xf numFmtId="165" fontId="0" fillId="0" borderId="1" xfId="0" applyNumberFormat="1" applyBorder="1"/>
    <xf numFmtId="165" fontId="6" fillId="12" borderId="1" xfId="1" applyNumberFormat="1" applyFont="1" applyFill="1" applyBorder="1" applyAlignment="1">
      <alignment horizontal="center" vertical="center"/>
    </xf>
    <xf numFmtId="0" fontId="9" fillId="0" borderId="1" xfId="0" applyFont="1" applyFill="1" applyBorder="1"/>
    <xf numFmtId="0" fontId="0" fillId="0" borderId="1" xfId="0" applyBorder="1" applyAlignment="1">
      <alignment horizontal="center"/>
    </xf>
    <xf numFmtId="15" fontId="0" fillId="0" borderId="0" xfId="0" applyNumberFormat="1"/>
    <xf numFmtId="0" fontId="0" fillId="2" borderId="0" xfId="0" applyFill="1"/>
    <xf numFmtId="43" fontId="0" fillId="0" borderId="0" xfId="1" applyFont="1" applyBorder="1" applyAlignment="1">
      <alignment horizontal="left"/>
    </xf>
    <xf numFmtId="165" fontId="0" fillId="0" borderId="0" xfId="1" applyNumberFormat="1" applyFont="1" applyFill="1" applyBorder="1" applyAlignment="1">
      <alignment horizontal="center" vertical="center"/>
    </xf>
    <xf numFmtId="0" fontId="12" fillId="0" borderId="1" xfId="0" applyFont="1" applyBorder="1"/>
    <xf numFmtId="164" fontId="12" fillId="0" borderId="1" xfId="0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165" fontId="13" fillId="2" borderId="1" xfId="1" applyNumberFormat="1" applyFont="1" applyFill="1" applyBorder="1"/>
    <xf numFmtId="164" fontId="0" fillId="2" borderId="1" xfId="0" applyNumberFormat="1" applyFill="1" applyBorder="1"/>
    <xf numFmtId="164" fontId="0" fillId="7" borderId="1" xfId="0" applyNumberFormat="1" applyFill="1" applyBorder="1"/>
    <xf numFmtId="0" fontId="0" fillId="0" borderId="5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/>
    </xf>
    <xf numFmtId="166" fontId="14" fillId="0" borderId="1" xfId="0" applyNumberFormat="1" applyFont="1" applyBorder="1"/>
    <xf numFmtId="166" fontId="0" fillId="0" borderId="1" xfId="0" applyNumberFormat="1" applyBorder="1"/>
    <xf numFmtId="164" fontId="0" fillId="0" borderId="5" xfId="0" applyNumberFormat="1" applyBorder="1" applyAlignment="1">
      <alignment horizontal="left"/>
    </xf>
    <xf numFmtId="164" fontId="0" fillId="0" borderId="6" xfId="0" applyNumberFormat="1" applyBorder="1" applyAlignment="1">
      <alignment horizontal="left"/>
    </xf>
    <xf numFmtId="165" fontId="0" fillId="0" borderId="1" xfId="1" applyNumberFormat="1" applyFont="1" applyBorder="1" applyAlignment="1"/>
    <xf numFmtId="165" fontId="0" fillId="7" borderId="1" xfId="0" applyNumberFormat="1" applyFill="1" applyBorder="1" applyAlignment="1"/>
    <xf numFmtId="0" fontId="0" fillId="13" borderId="1" xfId="0" applyFill="1" applyBorder="1"/>
    <xf numFmtId="0" fontId="12" fillId="13" borderId="1" xfId="0" applyFont="1" applyFill="1" applyBorder="1"/>
    <xf numFmtId="0" fontId="0" fillId="14" borderId="1" xfId="0" applyFill="1" applyBorder="1"/>
    <xf numFmtId="164" fontId="0" fillId="14" borderId="1" xfId="0" applyNumberFormat="1" applyFill="1" applyBorder="1" applyAlignment="1">
      <alignment horizontal="center"/>
    </xf>
    <xf numFmtId="164" fontId="0" fillId="12" borderId="1" xfId="0" applyNumberFormat="1" applyFill="1" applyBorder="1" applyAlignment="1">
      <alignment horizontal="center"/>
    </xf>
    <xf numFmtId="0" fontId="0" fillId="12" borderId="1" xfId="0" applyFill="1" applyBorder="1" applyAlignment="1">
      <alignment horizontal="center" wrapText="1"/>
    </xf>
    <xf numFmtId="0" fontId="0" fillId="16" borderId="1" xfId="0" applyFill="1" applyBorder="1" applyAlignment="1">
      <alignment horizontal="center" wrapText="1"/>
    </xf>
    <xf numFmtId="0" fontId="0" fillId="15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5" fontId="0" fillId="0" borderId="1" xfId="0" applyNumberFormat="1" applyBorder="1" applyAlignment="1">
      <alignment horizontal="center"/>
    </xf>
    <xf numFmtId="0" fontId="0" fillId="11" borderId="1" xfId="0" applyFill="1" applyBorder="1" applyAlignment="1">
      <alignment horizontal="center" vertical="center"/>
    </xf>
    <xf numFmtId="165" fontId="0" fillId="0" borderId="1" xfId="1" applyNumberFormat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5" fontId="4" fillId="0" borderId="1" xfId="0" applyNumberFormat="1" applyFont="1" applyBorder="1" applyAlignment="1">
      <alignment horizontal="center"/>
    </xf>
    <xf numFmtId="0" fontId="4" fillId="0" borderId="0" xfId="0" applyFont="1"/>
    <xf numFmtId="165" fontId="4" fillId="0" borderId="1" xfId="1" applyNumberFormat="1" applyFont="1" applyBorder="1"/>
    <xf numFmtId="0" fontId="0" fillId="0" borderId="10" xfId="0" applyBorder="1" applyAlignment="1">
      <alignment horizontal="center"/>
    </xf>
    <xf numFmtId="0" fontId="0" fillId="2" borderId="10" xfId="0" applyFill="1" applyBorder="1" applyAlignment="1">
      <alignment horizontal="center"/>
    </xf>
    <xf numFmtId="15" fontId="0" fillId="0" borderId="10" xfId="0" applyNumberFormat="1" applyBorder="1" applyAlignment="1">
      <alignment horizontal="center"/>
    </xf>
    <xf numFmtId="165" fontId="0" fillId="0" borderId="10" xfId="1" applyNumberFormat="1" applyFont="1" applyBorder="1"/>
    <xf numFmtId="165" fontId="0" fillId="2" borderId="1" xfId="0" applyNumberFormat="1" applyFill="1" applyBorder="1"/>
    <xf numFmtId="165" fontId="0" fillId="10" borderId="1" xfId="0" applyNumberFormat="1" applyFill="1" applyBorder="1"/>
    <xf numFmtId="0" fontId="0" fillId="10" borderId="1" xfId="0" applyFill="1" applyBorder="1"/>
    <xf numFmtId="0" fontId="4" fillId="0" borderId="1" xfId="0" applyFont="1" applyBorder="1"/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vertical="center"/>
    </xf>
    <xf numFmtId="164" fontId="0" fillId="0" borderId="1" xfId="0" applyNumberFormat="1" applyFill="1" applyBorder="1"/>
    <xf numFmtId="165" fontId="0" fillId="0" borderId="1" xfId="1" applyNumberFormat="1" applyFont="1" applyFill="1" applyBorder="1"/>
    <xf numFmtId="0" fontId="0" fillId="11" borderId="1" xfId="0" applyFill="1" applyBorder="1"/>
    <xf numFmtId="4" fontId="0" fillId="0" borderId="0" xfId="0" applyNumberFormat="1"/>
    <xf numFmtId="165" fontId="0" fillId="0" borderId="1" xfId="1" applyNumberFormat="1" applyFont="1" applyFill="1" applyBorder="1" applyAlignment="1">
      <alignment horizontal="left" vertical="center"/>
    </xf>
    <xf numFmtId="165" fontId="0" fillId="0" borderId="1" xfId="0" applyNumberFormat="1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4" fillId="17" borderId="1" xfId="0" applyFont="1" applyFill="1" applyBorder="1" applyAlignment="1">
      <alignment horizontal="center"/>
    </xf>
    <xf numFmtId="0" fontId="0" fillId="17" borderId="1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0" xfId="0" applyAlignment="1"/>
    <xf numFmtId="164" fontId="0" fillId="2" borderId="1" xfId="0" applyNumberFormat="1" applyFill="1" applyBorder="1" applyAlignment="1">
      <alignment horizontal="center"/>
    </xf>
    <xf numFmtId="164" fontId="0" fillId="17" borderId="1" xfId="0" applyNumberFormat="1" applyFill="1" applyBorder="1" applyAlignment="1">
      <alignment horizontal="center"/>
    </xf>
    <xf numFmtId="0" fontId="0" fillId="0" borderId="10" xfId="0" applyBorder="1" applyAlignment="1"/>
    <xf numFmtId="165" fontId="0" fillId="0" borderId="1" xfId="0" applyNumberFormat="1" applyBorder="1" applyAlignment="1"/>
    <xf numFmtId="0" fontId="5" fillId="6" borderId="4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164" fontId="5" fillId="5" borderId="6" xfId="0" applyNumberFormat="1" applyFont="1" applyFill="1" applyBorder="1" applyAlignment="1">
      <alignment horizontal="center" vertical="center"/>
    </xf>
    <xf numFmtId="164" fontId="5" fillId="5" borderId="7" xfId="0" applyNumberFormat="1" applyFont="1" applyFill="1" applyBorder="1" applyAlignment="1">
      <alignment horizontal="center" vertical="center"/>
    </xf>
    <xf numFmtId="165" fontId="0" fillId="0" borderId="5" xfId="1" applyNumberFormat="1" applyFont="1" applyFill="1" applyBorder="1" applyAlignment="1">
      <alignment horizontal="center" vertical="center"/>
    </xf>
    <xf numFmtId="165" fontId="0" fillId="0" borderId="8" xfId="1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165" fontId="0" fillId="0" borderId="5" xfId="1" applyNumberFormat="1" applyFont="1" applyFill="1" applyBorder="1" applyAlignment="1">
      <alignment horizontal="left" vertical="center"/>
    </xf>
    <xf numFmtId="165" fontId="0" fillId="0" borderId="8" xfId="1" applyNumberFormat="1" applyFont="1" applyFill="1" applyBorder="1" applyAlignment="1">
      <alignment horizontal="left" vertical="center"/>
    </xf>
    <xf numFmtId="164" fontId="5" fillId="5" borderId="6" xfId="0" applyNumberFormat="1" applyFont="1" applyFill="1" applyBorder="1" applyAlignment="1">
      <alignment horizontal="center" vertical="center" wrapText="1"/>
    </xf>
    <xf numFmtId="164" fontId="5" fillId="5" borderId="7" xfId="0" applyNumberFormat="1" applyFont="1" applyFill="1" applyBorder="1" applyAlignment="1">
      <alignment horizontal="center" vertical="center" wrapText="1"/>
    </xf>
    <xf numFmtId="17" fontId="5" fillId="6" borderId="5" xfId="0" applyNumberFormat="1" applyFont="1" applyFill="1" applyBorder="1" applyAlignment="1">
      <alignment horizontal="center" vertical="center"/>
    </xf>
    <xf numFmtId="17" fontId="5" fillId="6" borderId="9" xfId="0" applyNumberFormat="1" applyFont="1" applyFill="1" applyBorder="1" applyAlignment="1">
      <alignment horizontal="center" vertical="center"/>
    </xf>
    <xf numFmtId="17" fontId="5" fillId="6" borderId="8" xfId="0" applyNumberFormat="1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/>
    </xf>
  </cellXfs>
  <cellStyles count="2">
    <cellStyle name="Comma" xfId="1" builtinId="3"/>
    <cellStyle name="Normal" xfId="0" builtinId="0"/>
  </cellStyles>
  <dxfs count="174"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7" formatCode="_(* #,##0.0_);_(* \(#,##0.0\);_(* &quot;-&quot;??_);_(@_)"/>
    </dxf>
    <dxf>
      <numFmt numFmtId="167" formatCode="_(* #,##0.0_);_(* \(#,##0.0\);_(* &quot;-&quot;??_);_(@_)"/>
    </dxf>
    <dxf>
      <numFmt numFmtId="167" formatCode="_(* #,##0.0_);_(* \(#,##0.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top style="thin">
          <color indexed="64"/>
        </top>
      </border>
    </dxf>
    <dxf>
      <numFmt numFmtId="165" formatCode="_(* #,##0_);_(* \(#,##0\);_(* &quot;-&quot;??_);_(@_)"/>
    </dxf>
    <dxf>
      <numFmt numFmtId="167" formatCode="_(* #,##0.0_);_(* \(#,##0.0\);_(* &quot;-&quot;??_);_(@_)"/>
    </dxf>
    <dxf>
      <numFmt numFmtId="35" formatCode="_(* #,##0.00_);_(* \(#,##0.00\);_(* &quot;-&quot;??_);_(@_)"/>
    </dxf>
    <dxf>
      <alignment horizontal="left" readingOrder="0"/>
    </dxf>
    <dxf>
      <alignment wrapText="0" readingOrder="0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ill>
        <patternFill patternType="solid">
          <bgColor rgb="FFFFFF00"/>
        </patternFill>
      </fill>
    </dxf>
    <dxf>
      <border>
        <left style="thin">
          <color indexed="64"/>
        </lef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</dxf>
    <dxf>
      <numFmt numFmtId="166" formatCode="_-[$Rp-421]* #,##0_-;\-[$Rp-421]* #,##0_-;_-[$Rp-421]* &quot;-&quot;_-;_-@_-"/>
    </dxf>
    <dxf>
      <font>
        <color rgb="FF9C0006"/>
      </font>
      <fill>
        <patternFill>
          <bgColor rgb="FFFFC7CE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5" tint="-0.499984740745262"/>
      </font>
      <fill>
        <patternFill>
          <bgColor theme="9" tint="0.39994506668294322"/>
        </patternFill>
      </fill>
    </dxf>
    <dxf>
      <font>
        <b/>
        <i/>
        <color rgb="FF002060"/>
      </font>
      <fill>
        <patternFill>
          <bgColor rgb="FF00FF00"/>
        </patternFill>
      </fill>
    </dxf>
    <dxf>
      <font>
        <b/>
        <i/>
        <color rgb="FF002060"/>
      </font>
      <fill>
        <patternFill>
          <bgColor rgb="FF00FF00"/>
        </patternFill>
      </fill>
    </dxf>
    <dxf>
      <font>
        <b/>
        <i/>
      </font>
      <fill>
        <patternFill>
          <bgColor rgb="FF00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</font>
      <fill>
        <patternFill>
          <bgColor rgb="FF00FFFF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rgb="FFFF0000"/>
      </font>
      <fill>
        <patternFill>
          <bgColor rgb="FF00FFFF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66FF3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rgb="FF66FF3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numFmt numFmtId="164" formatCode="[$-409]d\-mmm\-yy;@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8C808"/>
      <color rgb="FF66FF33"/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pivotCacheDefinition" Target="pivotCache/pivotCacheDefinition6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4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[PEMBAYARAN STIKER &amp; KIR KENDARAAN 2020.xlsx]PIVOT REPORT!PivotTable1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solidFill>
                <a:srgbClr val="FF0000"/>
              </a:solidFill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cap="none" spc="0" baseline="0">
                  <a:ln w="0"/>
                  <a:solidFill>
                    <a:schemeClr val="tx1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Base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solidFill>
                <a:srgbClr val="FF0000"/>
              </a:solidFill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cap="none" spc="0" baseline="0">
                  <a:ln w="0"/>
                  <a:solidFill>
                    <a:schemeClr val="tx1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Base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solidFill>
                <a:srgbClr val="FF0000"/>
              </a:solidFill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cap="none" spc="0" baseline="0">
                  <a:ln w="0"/>
                  <a:solidFill>
                    <a:schemeClr val="tx1"/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Base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REPORT'!$B$3:$B$5</c:f>
              <c:strCache>
                <c:ptCount val="1"/>
                <c:pt idx="0">
                  <c:v>Allocated Vehicle - License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solidFill>
                  <a:srgbClr val="FF0000"/>
                </a:solidFill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'PIVOT REPORT'!$A$6:$A$11</c:f>
              <c:strCache>
                <c:ptCount val="5"/>
                <c:pt idx="0">
                  <c:v>17-Feb-20</c:v>
                </c:pt>
                <c:pt idx="1">
                  <c:v>3-Mar-20</c:v>
                </c:pt>
                <c:pt idx="2">
                  <c:v>8-Apr-20</c:v>
                </c:pt>
                <c:pt idx="3">
                  <c:v>5-Jun-20</c:v>
                </c:pt>
                <c:pt idx="4">
                  <c:v>4-Aug-20</c:v>
                </c:pt>
              </c:strCache>
            </c:strRef>
          </c:cat>
          <c:val>
            <c:numRef>
              <c:f>'PIVOT REPORT'!$B$6:$B$11</c:f>
              <c:numCache>
                <c:formatCode>_(* #,##0_);_(* \(#,##0\);_(* "-"??_);_(@_)</c:formatCode>
                <c:ptCount val="5"/>
                <c:pt idx="0">
                  <c:v>2600000</c:v>
                </c:pt>
                <c:pt idx="2">
                  <c:v>1600000</c:v>
                </c:pt>
                <c:pt idx="3">
                  <c:v>2200000</c:v>
                </c:pt>
                <c:pt idx="4">
                  <c:v>2000000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93-4123-813C-1CFFA032FAB1}"/>
            </c:ext>
          </c:extLst>
        </c:ser>
        <c:ser>
          <c:idx val="1"/>
          <c:order val="1"/>
          <c:tx>
            <c:strRef>
              <c:f>'PIVOT REPORT'!$C$3:$C$5</c:f>
              <c:strCache>
                <c:ptCount val="1"/>
                <c:pt idx="0">
                  <c:v>Operation Vehicle - License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solidFill>
                  <a:srgbClr val="FF0000"/>
                </a:solidFill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'PIVOT REPORT'!$A$6:$A$11</c:f>
              <c:strCache>
                <c:ptCount val="5"/>
                <c:pt idx="0">
                  <c:v>17-Feb-20</c:v>
                </c:pt>
                <c:pt idx="1">
                  <c:v>3-Mar-20</c:v>
                </c:pt>
                <c:pt idx="2">
                  <c:v>8-Apr-20</c:v>
                </c:pt>
                <c:pt idx="3">
                  <c:v>5-Jun-20</c:v>
                </c:pt>
                <c:pt idx="4">
                  <c:v>4-Aug-20</c:v>
                </c:pt>
              </c:strCache>
            </c:strRef>
          </c:cat>
          <c:val>
            <c:numRef>
              <c:f>'PIVOT REPORT'!$C$6:$C$11</c:f>
              <c:numCache>
                <c:formatCode>_(* #,##0_);_(* \(#,##0\);_(* "-"??_);_(@_)</c:formatCode>
                <c:ptCount val="5"/>
                <c:pt idx="0">
                  <c:v>3800000</c:v>
                </c:pt>
                <c:pt idx="1">
                  <c:v>340000</c:v>
                </c:pt>
                <c:pt idx="2">
                  <c:v>3300000</c:v>
                </c:pt>
                <c:pt idx="3">
                  <c:v>3500000</c:v>
                </c:pt>
                <c:pt idx="4">
                  <c:v>2900000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93-4123-813C-1CFFA032FAB1}"/>
            </c:ext>
          </c:extLst>
        </c:ser>
        <c:ser>
          <c:idx val="2"/>
          <c:order val="2"/>
          <c:tx>
            <c:strRef>
              <c:f>'PIVOT REPORT'!$D$3:$D$5</c:f>
              <c:strCache>
                <c:ptCount val="1"/>
                <c:pt idx="0">
                  <c:v>Service - Vehicle License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solidFill>
                  <a:srgbClr val="FF0000"/>
                </a:solidFill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'PIVOT REPORT'!$A$6:$A$11</c:f>
              <c:strCache>
                <c:ptCount val="5"/>
                <c:pt idx="0">
                  <c:v>17-Feb-20</c:v>
                </c:pt>
                <c:pt idx="1">
                  <c:v>3-Mar-20</c:v>
                </c:pt>
                <c:pt idx="2">
                  <c:v>8-Apr-20</c:v>
                </c:pt>
                <c:pt idx="3">
                  <c:v>5-Jun-20</c:v>
                </c:pt>
                <c:pt idx="4">
                  <c:v>4-Aug-20</c:v>
                </c:pt>
              </c:strCache>
            </c:strRef>
          </c:cat>
          <c:val>
            <c:numRef>
              <c:f>'PIVOT REPORT'!$D$6:$D$11</c:f>
              <c:numCache>
                <c:formatCode>_(* #,##0_);_(* \(#,##0\);_(* "-"??_);_(@_)</c:formatCode>
                <c:ptCount val="5"/>
                <c:pt idx="0">
                  <c:v>3160000</c:v>
                </c:pt>
                <c:pt idx="2">
                  <c:v>1600000</c:v>
                </c:pt>
                <c:pt idx="3">
                  <c:v>2800000</c:v>
                </c:pt>
                <c:pt idx="4">
                  <c:v>2680000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93-4123-813C-1CFFA032FAB1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414172191"/>
        <c:axId val="1414158879"/>
      </c:barChart>
      <c:catAx>
        <c:axId val="1414172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rgbClr val="00FF00"/>
          </a:solidFill>
          <a:ln w="9525" cap="flat" cmpd="sng" algn="ctr">
            <a:solidFill>
              <a:srgbClr val="FF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4158879"/>
        <c:crosses val="autoZero"/>
        <c:auto val="1"/>
        <c:lblAlgn val="ctr"/>
        <c:lblOffset val="100"/>
        <c:noMultiLvlLbl val="0"/>
      </c:catAx>
      <c:valAx>
        <c:axId val="1414158879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4172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195262</xdr:colOff>
      <xdr:row>11</xdr:row>
      <xdr:rowOff>171450</xdr:rowOff>
    </xdr:from>
    <xdr:to>
      <xdr:col>5</xdr:col>
      <xdr:colOff>23812</xdr:colOff>
      <xdr:row>26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_HR_GA/5.%20Personnel_Admin/1.%20GA%20&amp;%20BENEFIT/GA/OFFICE%20OPERATION/01.VEHICLE/STICKER%20FOR%20MINING%20ROAD/ENROLMENT/Mining%20Road%20Sticker/Master%20List%20Enrollment%20Tamba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List"/>
      <sheetName val="Sheet2"/>
      <sheetName val="JATUH TEMPO STAMFORD"/>
      <sheetName val="Persentase"/>
      <sheetName val="Sheet1"/>
      <sheetName val="CONTRACT"/>
      <sheetName val="PAYMENT PM STIKER"/>
      <sheetName val="KM Check"/>
      <sheetName val="STICTAM NOV 19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DS 1736 MD</v>
          </cell>
          <cell r="B3">
            <v>44081</v>
          </cell>
          <cell r="C3" t="str">
            <v>PERPANJANG</v>
          </cell>
          <cell r="D3">
            <v>17</v>
          </cell>
          <cell r="E3">
            <v>43826</v>
          </cell>
          <cell r="F3">
            <v>67128</v>
          </cell>
          <cell r="G3">
            <v>200000</v>
          </cell>
          <cell r="H3">
            <v>43878</v>
          </cell>
          <cell r="I3">
            <v>43857</v>
          </cell>
          <cell r="J3">
            <v>68395</v>
          </cell>
          <cell r="K3">
            <v>200000</v>
          </cell>
          <cell r="L3">
            <v>43878</v>
          </cell>
          <cell r="P3" t="str">
            <v xml:space="preserve"> </v>
          </cell>
          <cell r="Q3">
            <v>43909</v>
          </cell>
          <cell r="R3">
            <v>70229</v>
          </cell>
          <cell r="S3">
            <v>200000</v>
          </cell>
          <cell r="T3">
            <v>43929</v>
          </cell>
          <cell r="U3" t="str">
            <v/>
          </cell>
          <cell r="V3" t="str">
            <v/>
          </cell>
          <cell r="W3" t="str">
            <v/>
          </cell>
          <cell r="X3">
            <v>43987</v>
          </cell>
        </row>
        <row r="4">
          <cell r="A4" t="str">
            <v>DS 1737 MD</v>
          </cell>
          <cell r="B4">
            <v>44077</v>
          </cell>
          <cell r="C4" t="str">
            <v>PERPANJANG</v>
          </cell>
          <cell r="D4">
            <v>13</v>
          </cell>
          <cell r="E4">
            <v>43826</v>
          </cell>
          <cell r="F4">
            <v>99728</v>
          </cell>
          <cell r="G4">
            <v>200000</v>
          </cell>
          <cell r="H4">
            <v>43878</v>
          </cell>
          <cell r="L4" t="str">
            <v xml:space="preserve"> </v>
          </cell>
          <cell r="P4" t="str">
            <v xml:space="preserve"> </v>
          </cell>
          <cell r="Q4">
            <v>43878</v>
          </cell>
          <cell r="R4">
            <v>102031</v>
          </cell>
          <cell r="S4">
            <v>200000</v>
          </cell>
          <cell r="T4">
            <v>43929</v>
          </cell>
          <cell r="U4" t="str">
            <v/>
          </cell>
          <cell r="V4" t="str">
            <v/>
          </cell>
          <cell r="W4" t="str">
            <v/>
          </cell>
          <cell r="X4">
            <v>43987</v>
          </cell>
        </row>
        <row r="5">
          <cell r="A5" t="str">
            <v>DS 1737 MI</v>
          </cell>
          <cell r="B5">
            <v>44081</v>
          </cell>
          <cell r="C5" t="str">
            <v>PERPANJANG</v>
          </cell>
          <cell r="D5">
            <v>17</v>
          </cell>
          <cell r="I5">
            <v>43858</v>
          </cell>
          <cell r="J5">
            <v>33359</v>
          </cell>
          <cell r="K5">
            <v>200000</v>
          </cell>
          <cell r="L5">
            <v>43878</v>
          </cell>
          <cell r="P5" t="str">
            <v xml:space="preserve"> </v>
          </cell>
          <cell r="Q5">
            <v>43908</v>
          </cell>
          <cell r="R5">
            <v>34588</v>
          </cell>
          <cell r="S5">
            <v>200000</v>
          </cell>
          <cell r="T5">
            <v>43929</v>
          </cell>
          <cell r="U5" t="str">
            <v/>
          </cell>
          <cell r="V5" t="str">
            <v/>
          </cell>
          <cell r="W5" t="str">
            <v/>
          </cell>
          <cell r="X5">
            <v>43987</v>
          </cell>
        </row>
        <row r="6">
          <cell r="A6" t="str">
            <v>DS 1738 MI</v>
          </cell>
          <cell r="B6">
            <v>44081</v>
          </cell>
          <cell r="C6" t="str">
            <v>PERPANJANG</v>
          </cell>
          <cell r="D6">
            <v>17</v>
          </cell>
          <cell r="I6">
            <v>43860</v>
          </cell>
          <cell r="J6">
            <v>55500</v>
          </cell>
          <cell r="K6">
            <v>200000</v>
          </cell>
          <cell r="L6">
            <v>43878</v>
          </cell>
          <cell r="P6" t="str">
            <v xml:space="preserve"> </v>
          </cell>
          <cell r="Q6">
            <v>43910</v>
          </cell>
          <cell r="R6">
            <v>57781</v>
          </cell>
          <cell r="S6">
            <v>200000</v>
          </cell>
          <cell r="T6">
            <v>43929</v>
          </cell>
          <cell r="U6" t="str">
            <v/>
          </cell>
          <cell r="V6" t="str">
            <v/>
          </cell>
          <cell r="W6" t="str">
            <v/>
          </cell>
          <cell r="X6">
            <v>43987</v>
          </cell>
        </row>
        <row r="7">
          <cell r="A7" t="str">
            <v>PA 8024 MZ</v>
          </cell>
          <cell r="B7">
            <v>44083</v>
          </cell>
          <cell r="C7" t="str">
            <v>PERPANJANG</v>
          </cell>
          <cell r="D7">
            <v>19</v>
          </cell>
          <cell r="L7" t="str">
            <v xml:space="preserve"> </v>
          </cell>
          <cell r="P7" t="str">
            <v xml:space="preserve"> </v>
          </cell>
          <cell r="U7" t="str">
            <v/>
          </cell>
          <cell r="V7" t="str">
            <v/>
          </cell>
          <cell r="W7" t="str">
            <v/>
          </cell>
          <cell r="X7" t="str">
            <v/>
          </cell>
        </row>
        <row r="8">
          <cell r="A8" t="str">
            <v>DS 8174 MC</v>
          </cell>
          <cell r="B8">
            <v>44081</v>
          </cell>
          <cell r="C8" t="str">
            <v>PERPANJANG</v>
          </cell>
          <cell r="D8">
            <v>17</v>
          </cell>
          <cell r="E8">
            <v>43818</v>
          </cell>
          <cell r="F8">
            <v>46122</v>
          </cell>
          <cell r="G8">
            <v>200000</v>
          </cell>
          <cell r="H8">
            <v>43878</v>
          </cell>
          <cell r="L8" t="str">
            <v xml:space="preserve"> </v>
          </cell>
          <cell r="P8" t="str">
            <v xml:space="preserve"> </v>
          </cell>
          <cell r="U8" t="str">
            <v/>
          </cell>
          <cell r="V8" t="str">
            <v/>
          </cell>
          <cell r="W8" t="str">
            <v/>
          </cell>
          <cell r="X8">
            <v>43987</v>
          </cell>
        </row>
        <row r="9">
          <cell r="A9" t="str">
            <v>DS 8192 ME</v>
          </cell>
          <cell r="B9">
            <v>44084</v>
          </cell>
          <cell r="C9" t="str">
            <v>PERPANJANG</v>
          </cell>
          <cell r="D9">
            <v>20</v>
          </cell>
          <cell r="E9">
            <v>43818</v>
          </cell>
          <cell r="F9">
            <v>84474</v>
          </cell>
          <cell r="G9">
            <v>200000</v>
          </cell>
          <cell r="H9">
            <v>43878</v>
          </cell>
          <cell r="L9" t="str">
            <v xml:space="preserve"> </v>
          </cell>
          <cell r="P9" t="str">
            <v xml:space="preserve"> </v>
          </cell>
          <cell r="U9" t="str">
            <v/>
          </cell>
          <cell r="V9" t="str">
            <v/>
          </cell>
          <cell r="W9" t="str">
            <v/>
          </cell>
          <cell r="X9">
            <v>43987</v>
          </cell>
        </row>
        <row r="10">
          <cell r="A10" t="str">
            <v>DS 9157 MC</v>
          </cell>
          <cell r="B10">
            <v>44083</v>
          </cell>
          <cell r="C10" t="str">
            <v>PERPANJANG</v>
          </cell>
          <cell r="D10">
            <v>19</v>
          </cell>
          <cell r="L10" t="str">
            <v xml:space="preserve"> </v>
          </cell>
          <cell r="P10" t="str">
            <v xml:space="preserve"> </v>
          </cell>
          <cell r="U10" t="str">
            <v/>
          </cell>
          <cell r="V10" t="str">
            <v/>
          </cell>
          <cell r="W10" t="str">
            <v/>
          </cell>
          <cell r="X10" t="str">
            <v/>
          </cell>
        </row>
        <row r="11">
          <cell r="A11" t="str">
            <v>IV-001</v>
          </cell>
          <cell r="B11">
            <v>44064</v>
          </cell>
          <cell r="C11" t="str">
            <v>PERPANJANG</v>
          </cell>
          <cell r="D11">
            <v>0</v>
          </cell>
          <cell r="L11" t="str">
            <v xml:space="preserve"> </v>
          </cell>
          <cell r="P11" t="str">
            <v xml:space="preserve"> </v>
          </cell>
          <cell r="Q11">
            <v>43895</v>
          </cell>
          <cell r="R11">
            <v>55239</v>
          </cell>
          <cell r="S11">
            <v>300000</v>
          </cell>
          <cell r="T11">
            <v>43929</v>
          </cell>
          <cell r="U11" t="str">
            <v/>
          </cell>
          <cell r="V11" t="str">
            <v/>
          </cell>
          <cell r="W11" t="str">
            <v/>
          </cell>
          <cell r="X11">
            <v>43987</v>
          </cell>
        </row>
        <row r="12">
          <cell r="A12" t="str">
            <v>PA 1510 MQ</v>
          </cell>
          <cell r="B12">
            <v>44081</v>
          </cell>
          <cell r="C12" t="str">
            <v>PERPANJANG</v>
          </cell>
          <cell r="D12">
            <v>17</v>
          </cell>
          <cell r="E12">
            <v>43826</v>
          </cell>
          <cell r="F12">
            <v>17895</v>
          </cell>
          <cell r="G12">
            <v>200000</v>
          </cell>
          <cell r="H12">
            <v>43878</v>
          </cell>
          <cell r="L12" t="str">
            <v xml:space="preserve"> </v>
          </cell>
          <cell r="P12" t="str">
            <v xml:space="preserve"> </v>
          </cell>
          <cell r="Q12">
            <v>43878</v>
          </cell>
          <cell r="R12">
            <v>18613</v>
          </cell>
          <cell r="S12">
            <v>200000</v>
          </cell>
          <cell r="T12">
            <v>43929</v>
          </cell>
          <cell r="U12" t="str">
            <v/>
          </cell>
          <cell r="V12" t="str">
            <v/>
          </cell>
          <cell r="W12" t="str">
            <v/>
          </cell>
          <cell r="X12">
            <v>43987</v>
          </cell>
        </row>
        <row r="13">
          <cell r="A13" t="str">
            <v>PA 1510 MT</v>
          </cell>
          <cell r="B13">
            <v>44081</v>
          </cell>
          <cell r="C13" t="str">
            <v>PERPANJANG</v>
          </cell>
          <cell r="D13">
            <v>17</v>
          </cell>
          <cell r="E13">
            <v>43802</v>
          </cell>
          <cell r="F13">
            <v>28850</v>
          </cell>
          <cell r="G13">
            <v>200000</v>
          </cell>
          <cell r="H13">
            <v>43827</v>
          </cell>
          <cell r="I13">
            <v>43858</v>
          </cell>
          <cell r="J13">
            <v>31568</v>
          </cell>
          <cell r="K13">
            <v>200000</v>
          </cell>
          <cell r="L13">
            <v>43878</v>
          </cell>
          <cell r="P13" t="str">
            <v xml:space="preserve"> </v>
          </cell>
          <cell r="Q13">
            <v>43909</v>
          </cell>
          <cell r="R13">
            <v>34233</v>
          </cell>
          <cell r="S13">
            <v>200000</v>
          </cell>
          <cell r="T13">
            <v>43929</v>
          </cell>
          <cell r="U13" t="str">
            <v/>
          </cell>
          <cell r="V13" t="str">
            <v/>
          </cell>
          <cell r="W13" t="str">
            <v/>
          </cell>
          <cell r="X13">
            <v>43987</v>
          </cell>
        </row>
        <row r="14">
          <cell r="A14" t="str">
            <v>PA 1510 MU</v>
          </cell>
          <cell r="B14">
            <v>44082</v>
          </cell>
          <cell r="C14" t="str">
            <v>PERPANJANG</v>
          </cell>
          <cell r="D14">
            <v>18</v>
          </cell>
          <cell r="I14">
            <v>43859</v>
          </cell>
          <cell r="J14">
            <v>40489</v>
          </cell>
          <cell r="K14">
            <v>200000</v>
          </cell>
          <cell r="L14">
            <v>43878</v>
          </cell>
          <cell r="P14" t="str">
            <v xml:space="preserve"> </v>
          </cell>
          <cell r="Q14">
            <v>43909</v>
          </cell>
          <cell r="R14">
            <v>42676</v>
          </cell>
          <cell r="S14">
            <v>200000</v>
          </cell>
          <cell r="T14">
            <v>43929</v>
          </cell>
          <cell r="U14" t="str">
            <v/>
          </cell>
          <cell r="V14" t="str">
            <v/>
          </cell>
          <cell r="W14" t="str">
            <v/>
          </cell>
          <cell r="X14">
            <v>43987</v>
          </cell>
        </row>
        <row r="15">
          <cell r="A15" t="str">
            <v>PA 1510 MW</v>
          </cell>
          <cell r="B15">
            <v>44081</v>
          </cell>
          <cell r="C15" t="str">
            <v>PERPANJANG</v>
          </cell>
          <cell r="D15">
            <v>17</v>
          </cell>
          <cell r="E15">
            <v>43804</v>
          </cell>
          <cell r="F15">
            <v>22497</v>
          </cell>
          <cell r="G15">
            <v>200000</v>
          </cell>
          <cell r="H15">
            <v>43878</v>
          </cell>
          <cell r="L15" t="str">
            <v xml:space="preserve"> </v>
          </cell>
          <cell r="M15">
            <v>43866</v>
          </cell>
          <cell r="N15">
            <v>24067</v>
          </cell>
          <cell r="O15">
            <v>200000</v>
          </cell>
          <cell r="P15">
            <v>43878</v>
          </cell>
          <cell r="Q15">
            <v>43913</v>
          </cell>
          <cell r="R15">
            <v>25227</v>
          </cell>
          <cell r="S15">
            <v>200000</v>
          </cell>
          <cell r="T15">
            <v>43929</v>
          </cell>
          <cell r="U15" t="str">
            <v/>
          </cell>
          <cell r="V15" t="str">
            <v/>
          </cell>
          <cell r="W15" t="str">
            <v/>
          </cell>
          <cell r="X15">
            <v>43987</v>
          </cell>
        </row>
        <row r="16">
          <cell r="A16" t="str">
            <v>PA 1510 MX</v>
          </cell>
          <cell r="B16">
            <v>44081</v>
          </cell>
          <cell r="C16" t="str">
            <v>PERPANJANG</v>
          </cell>
          <cell r="D16">
            <v>17</v>
          </cell>
          <cell r="E16">
            <v>43826</v>
          </cell>
          <cell r="F16">
            <v>21788</v>
          </cell>
          <cell r="G16">
            <v>200000</v>
          </cell>
          <cell r="H16">
            <v>43878</v>
          </cell>
          <cell r="I16">
            <v>43860</v>
          </cell>
          <cell r="J16">
            <v>23076</v>
          </cell>
          <cell r="K16">
            <v>200000</v>
          </cell>
          <cell r="L16">
            <v>43878</v>
          </cell>
          <cell r="P16" t="str">
            <v xml:space="preserve"> </v>
          </cell>
          <cell r="Q16">
            <v>43909</v>
          </cell>
          <cell r="R16">
            <v>25358</v>
          </cell>
          <cell r="S16">
            <v>200000</v>
          </cell>
          <cell r="T16">
            <v>43929</v>
          </cell>
          <cell r="U16" t="str">
            <v/>
          </cell>
          <cell r="V16" t="str">
            <v/>
          </cell>
          <cell r="W16" t="str">
            <v/>
          </cell>
          <cell r="X16">
            <v>43987</v>
          </cell>
        </row>
        <row r="17">
          <cell r="A17" t="str">
            <v>PA 1523 MR</v>
          </cell>
          <cell r="B17">
            <v>44082</v>
          </cell>
          <cell r="C17" t="str">
            <v>PERPANJANG</v>
          </cell>
          <cell r="D17">
            <v>18</v>
          </cell>
          <cell r="I17">
            <v>43853</v>
          </cell>
          <cell r="J17">
            <v>45404</v>
          </cell>
          <cell r="K17">
            <v>200000</v>
          </cell>
          <cell r="L17">
            <v>43878</v>
          </cell>
          <cell r="P17" t="str">
            <v xml:space="preserve"> </v>
          </cell>
          <cell r="Q17">
            <v>43909</v>
          </cell>
          <cell r="R17">
            <v>49030</v>
          </cell>
          <cell r="S17">
            <v>200000</v>
          </cell>
          <cell r="T17">
            <v>43929</v>
          </cell>
          <cell r="U17" t="str">
            <v/>
          </cell>
          <cell r="V17" t="str">
            <v/>
          </cell>
          <cell r="W17" t="str">
            <v/>
          </cell>
          <cell r="X17">
            <v>43987</v>
          </cell>
        </row>
        <row r="18">
          <cell r="A18" t="str">
            <v>PA 1524 ML</v>
          </cell>
          <cell r="B18">
            <v>44083</v>
          </cell>
          <cell r="C18" t="str">
            <v>PERPANJANG</v>
          </cell>
          <cell r="D18">
            <v>19</v>
          </cell>
          <cell r="I18">
            <v>43860</v>
          </cell>
          <cell r="J18">
            <v>37323</v>
          </cell>
          <cell r="K18">
            <v>200000</v>
          </cell>
          <cell r="L18">
            <v>43878</v>
          </cell>
          <cell r="P18" t="str">
            <v xml:space="preserve"> </v>
          </cell>
          <cell r="Q18">
            <v>43909</v>
          </cell>
          <cell r="R18">
            <v>40177</v>
          </cell>
          <cell r="S18">
            <v>200000</v>
          </cell>
          <cell r="T18">
            <v>43929</v>
          </cell>
          <cell r="U18" t="str">
            <v/>
          </cell>
          <cell r="V18" t="str">
            <v/>
          </cell>
          <cell r="W18" t="str">
            <v/>
          </cell>
          <cell r="X18">
            <v>43987</v>
          </cell>
        </row>
        <row r="19">
          <cell r="A19" t="str">
            <v>PA 1524 MN</v>
          </cell>
          <cell r="B19">
            <v>44082</v>
          </cell>
          <cell r="C19" t="str">
            <v>PERPANJANG</v>
          </cell>
          <cell r="D19">
            <v>18</v>
          </cell>
          <cell r="I19">
            <v>43860</v>
          </cell>
          <cell r="J19">
            <v>24257</v>
          </cell>
          <cell r="K19">
            <v>200000</v>
          </cell>
          <cell r="L19">
            <v>43878</v>
          </cell>
          <cell r="P19" t="str">
            <v xml:space="preserve"> </v>
          </cell>
          <cell r="Q19">
            <v>43913</v>
          </cell>
          <cell r="R19">
            <v>26663</v>
          </cell>
          <cell r="S19">
            <v>200000</v>
          </cell>
          <cell r="T19">
            <v>43929</v>
          </cell>
          <cell r="U19" t="str">
            <v/>
          </cell>
          <cell r="V19" t="str">
            <v/>
          </cell>
          <cell r="W19" t="str">
            <v/>
          </cell>
          <cell r="X19">
            <v>43987</v>
          </cell>
        </row>
        <row r="20">
          <cell r="A20" t="str">
            <v>PA 1524 MO</v>
          </cell>
          <cell r="B20">
            <v>44082</v>
          </cell>
          <cell r="C20" t="str">
            <v>PERPANJANG</v>
          </cell>
          <cell r="D20">
            <v>18</v>
          </cell>
          <cell r="I20">
            <v>43858</v>
          </cell>
          <cell r="J20">
            <v>33305</v>
          </cell>
          <cell r="K20">
            <v>200000</v>
          </cell>
          <cell r="L20">
            <v>43878</v>
          </cell>
          <cell r="P20" t="str">
            <v xml:space="preserve"> </v>
          </cell>
          <cell r="Q20">
            <v>43913</v>
          </cell>
          <cell r="R20">
            <v>37364</v>
          </cell>
          <cell r="S20">
            <v>200000</v>
          </cell>
          <cell r="T20">
            <v>43929</v>
          </cell>
          <cell r="U20" t="str">
            <v/>
          </cell>
          <cell r="V20" t="str">
            <v/>
          </cell>
          <cell r="W20" t="str">
            <v/>
          </cell>
          <cell r="X20">
            <v>43987</v>
          </cell>
        </row>
        <row r="21">
          <cell r="A21" t="str">
            <v>PA 1526 MQ</v>
          </cell>
          <cell r="B21">
            <v>44083</v>
          </cell>
          <cell r="C21" t="str">
            <v>PERPANJANG</v>
          </cell>
          <cell r="D21">
            <v>19</v>
          </cell>
          <cell r="I21">
            <v>43859</v>
          </cell>
          <cell r="J21">
            <v>22222</v>
          </cell>
          <cell r="K21">
            <v>200000</v>
          </cell>
          <cell r="L21">
            <v>43878</v>
          </cell>
          <cell r="P21" t="str">
            <v xml:space="preserve"> </v>
          </cell>
          <cell r="Q21">
            <v>43913</v>
          </cell>
          <cell r="R21">
            <v>31278</v>
          </cell>
          <cell r="S21">
            <v>200000</v>
          </cell>
          <cell r="T21">
            <v>43929</v>
          </cell>
          <cell r="U21" t="str">
            <v/>
          </cell>
          <cell r="V21" t="str">
            <v/>
          </cell>
          <cell r="W21" t="str">
            <v/>
          </cell>
          <cell r="X21">
            <v>43987</v>
          </cell>
        </row>
        <row r="22">
          <cell r="A22" t="str">
            <v>PA 1526 MR</v>
          </cell>
          <cell r="B22">
            <v>44083</v>
          </cell>
          <cell r="C22" t="str">
            <v>PERPANJANG</v>
          </cell>
          <cell r="D22">
            <v>19</v>
          </cell>
          <cell r="I22">
            <v>43859</v>
          </cell>
          <cell r="J22">
            <v>29031</v>
          </cell>
          <cell r="K22">
            <v>200000</v>
          </cell>
          <cell r="L22">
            <v>43878</v>
          </cell>
          <cell r="P22" t="str">
            <v xml:space="preserve"> </v>
          </cell>
          <cell r="Q22">
            <v>43913</v>
          </cell>
          <cell r="R22">
            <v>23981</v>
          </cell>
          <cell r="S22">
            <v>200000</v>
          </cell>
          <cell r="T22">
            <v>43929</v>
          </cell>
          <cell r="U22" t="str">
            <v/>
          </cell>
          <cell r="V22" t="str">
            <v/>
          </cell>
          <cell r="W22" t="str">
            <v/>
          </cell>
          <cell r="X22">
            <v>43987</v>
          </cell>
        </row>
        <row r="23">
          <cell r="A23" t="str">
            <v>PA 1526 MV</v>
          </cell>
          <cell r="B23">
            <v>44088</v>
          </cell>
          <cell r="C23" t="str">
            <v>PERPANJANG</v>
          </cell>
          <cell r="D23">
            <v>24</v>
          </cell>
          <cell r="L23" t="str">
            <v xml:space="preserve"> </v>
          </cell>
          <cell r="M23">
            <v>43887</v>
          </cell>
          <cell r="N23">
            <v>56432</v>
          </cell>
          <cell r="O23">
            <v>200000</v>
          </cell>
          <cell r="P23">
            <v>43878</v>
          </cell>
          <cell r="U23" t="str">
            <v/>
          </cell>
          <cell r="V23" t="str">
            <v/>
          </cell>
          <cell r="W23" t="str">
            <v/>
          </cell>
          <cell r="X23">
            <v>43987</v>
          </cell>
        </row>
        <row r="24">
          <cell r="A24" t="str">
            <v>PA 1529 MC</v>
          </cell>
          <cell r="B24">
            <v>44084</v>
          </cell>
          <cell r="C24" t="str">
            <v>PERPANJANG</v>
          </cell>
          <cell r="D24">
            <v>20</v>
          </cell>
          <cell r="I24">
            <v>43857</v>
          </cell>
          <cell r="J24">
            <v>144469</v>
          </cell>
          <cell r="K24">
            <v>200000</v>
          </cell>
          <cell r="L24">
            <v>43878</v>
          </cell>
          <cell r="P24" t="str">
            <v xml:space="preserve"> </v>
          </cell>
          <cell r="Q24">
            <v>43910</v>
          </cell>
          <cell r="R24">
            <v>146828</v>
          </cell>
          <cell r="S24">
            <v>200000</v>
          </cell>
          <cell r="T24">
            <v>43929</v>
          </cell>
          <cell r="U24" t="str">
            <v/>
          </cell>
          <cell r="V24" t="str">
            <v/>
          </cell>
          <cell r="W24" t="str">
            <v/>
          </cell>
          <cell r="X24">
            <v>43987</v>
          </cell>
        </row>
        <row r="25">
          <cell r="A25" t="str">
            <v>PA 1538 MW</v>
          </cell>
          <cell r="B25">
            <v>44083</v>
          </cell>
          <cell r="C25" t="str">
            <v>PERPANJANG</v>
          </cell>
          <cell r="D25">
            <v>19</v>
          </cell>
          <cell r="E25">
            <v>43816</v>
          </cell>
          <cell r="F25">
            <v>24091</v>
          </cell>
          <cell r="G25">
            <v>200000</v>
          </cell>
          <cell r="H25">
            <v>43878</v>
          </cell>
          <cell r="I25">
            <v>43859</v>
          </cell>
          <cell r="J25">
            <v>25745</v>
          </cell>
          <cell r="K25">
            <v>200000</v>
          </cell>
          <cell r="L25">
            <v>43878</v>
          </cell>
          <cell r="P25" t="str">
            <v xml:space="preserve"> </v>
          </cell>
          <cell r="Q25">
            <v>43910</v>
          </cell>
          <cell r="R25">
            <v>27913</v>
          </cell>
          <cell r="S25">
            <v>200000</v>
          </cell>
          <cell r="T25">
            <v>43929</v>
          </cell>
          <cell r="U25" t="str">
            <v/>
          </cell>
          <cell r="V25" t="str">
            <v/>
          </cell>
          <cell r="W25" t="str">
            <v/>
          </cell>
          <cell r="X25">
            <v>43987</v>
          </cell>
        </row>
        <row r="26">
          <cell r="A26" t="str">
            <v>PA 1539 MK</v>
          </cell>
          <cell r="B26">
            <v>44083</v>
          </cell>
          <cell r="C26" t="str">
            <v>PERPANJANG</v>
          </cell>
          <cell r="D26">
            <v>19</v>
          </cell>
          <cell r="E26">
            <v>43804</v>
          </cell>
          <cell r="F26">
            <v>25512</v>
          </cell>
          <cell r="G26">
            <v>200000</v>
          </cell>
          <cell r="H26">
            <v>43827</v>
          </cell>
          <cell r="I26">
            <v>43860</v>
          </cell>
          <cell r="J26">
            <v>28494</v>
          </cell>
          <cell r="K26">
            <v>200000</v>
          </cell>
          <cell r="L26">
            <v>43878</v>
          </cell>
          <cell r="P26" t="str">
            <v xml:space="preserve"> </v>
          </cell>
          <cell r="Q26">
            <v>43910</v>
          </cell>
          <cell r="R26">
            <v>30913</v>
          </cell>
          <cell r="S26">
            <v>200000</v>
          </cell>
          <cell r="T26">
            <v>43929</v>
          </cell>
          <cell r="U26" t="str">
            <v/>
          </cell>
          <cell r="V26" t="str">
            <v/>
          </cell>
          <cell r="W26" t="str">
            <v/>
          </cell>
          <cell r="X26">
            <v>43987</v>
          </cell>
        </row>
        <row r="27">
          <cell r="A27" t="str">
            <v>PA 1561 MV</v>
          </cell>
          <cell r="B27">
            <v>44081</v>
          </cell>
          <cell r="C27" t="str">
            <v>PERPANJANG</v>
          </cell>
          <cell r="D27">
            <v>17</v>
          </cell>
          <cell r="I27">
            <v>43858</v>
          </cell>
          <cell r="J27">
            <v>22162</v>
          </cell>
          <cell r="K27">
            <v>200000</v>
          </cell>
          <cell r="L27">
            <v>43878</v>
          </cell>
          <cell r="P27" t="str">
            <v xml:space="preserve"> </v>
          </cell>
          <cell r="Q27">
            <v>43909</v>
          </cell>
          <cell r="R27">
            <v>24707</v>
          </cell>
          <cell r="S27">
            <v>200000</v>
          </cell>
          <cell r="T27">
            <v>43929</v>
          </cell>
          <cell r="U27" t="str">
            <v/>
          </cell>
          <cell r="V27" t="str">
            <v/>
          </cell>
          <cell r="W27" t="str">
            <v/>
          </cell>
          <cell r="X27">
            <v>43987</v>
          </cell>
        </row>
        <row r="28">
          <cell r="A28" t="str">
            <v>PA 1584 MC</v>
          </cell>
          <cell r="B28">
            <v>43565</v>
          </cell>
          <cell r="C28" t="str">
            <v>SCRAP REPLACE PA 1639 MC</v>
          </cell>
          <cell r="D28">
            <v>-499</v>
          </cell>
          <cell r="L28" t="str">
            <v xml:space="preserve"> </v>
          </cell>
          <cell r="P28" t="str">
            <v xml:space="preserve"> </v>
          </cell>
          <cell r="U28" t="str">
            <v/>
          </cell>
          <cell r="V28" t="str">
            <v/>
          </cell>
          <cell r="W28" t="str">
            <v/>
          </cell>
          <cell r="X28" t="str">
            <v/>
          </cell>
        </row>
        <row r="29">
          <cell r="A29" t="str">
            <v>PA 1585 MC</v>
          </cell>
          <cell r="B29">
            <v>44084</v>
          </cell>
          <cell r="C29" t="str">
            <v>PERPANJANG</v>
          </cell>
          <cell r="D29">
            <v>20</v>
          </cell>
          <cell r="I29">
            <v>43857</v>
          </cell>
          <cell r="J29">
            <v>163686</v>
          </cell>
          <cell r="K29">
            <v>200000</v>
          </cell>
          <cell r="L29">
            <v>43878</v>
          </cell>
          <cell r="P29" t="str">
            <v xml:space="preserve"> </v>
          </cell>
          <cell r="Q29">
            <v>43910</v>
          </cell>
          <cell r="R29">
            <v>165545</v>
          </cell>
          <cell r="S29">
            <v>200000</v>
          </cell>
          <cell r="T29">
            <v>43929</v>
          </cell>
          <cell r="U29" t="str">
            <v/>
          </cell>
          <cell r="V29" t="str">
            <v/>
          </cell>
          <cell r="W29" t="str">
            <v/>
          </cell>
          <cell r="X29">
            <v>43987</v>
          </cell>
        </row>
        <row r="30">
          <cell r="A30" t="str">
            <v>PA 1615 MC</v>
          </cell>
          <cell r="B30">
            <v>43781</v>
          </cell>
          <cell r="C30" t="str">
            <v>SCRAP REPLACE PA 1638 MY</v>
          </cell>
          <cell r="D30">
            <v>-283</v>
          </cell>
          <cell r="L30" t="str">
            <v xml:space="preserve"> </v>
          </cell>
          <cell r="P30" t="str">
            <v xml:space="preserve"> </v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</row>
        <row r="31">
          <cell r="A31" t="str">
            <v>PA 1710 MC</v>
          </cell>
          <cell r="B31">
            <v>43752</v>
          </cell>
          <cell r="C31" t="str">
            <v>SCRAP</v>
          </cell>
          <cell r="D31">
            <v>-312</v>
          </cell>
          <cell r="L31" t="str">
            <v xml:space="preserve"> </v>
          </cell>
          <cell r="P31" t="str">
            <v xml:space="preserve"> </v>
          </cell>
          <cell r="U31" t="str">
            <v/>
          </cell>
          <cell r="V31" t="str">
            <v/>
          </cell>
          <cell r="W31" t="str">
            <v/>
          </cell>
          <cell r="X31" t="str">
            <v/>
          </cell>
        </row>
        <row r="32">
          <cell r="A32" t="str">
            <v>PA 1758 MC</v>
          </cell>
          <cell r="B32">
            <v>44082</v>
          </cell>
          <cell r="C32" t="str">
            <v>PERPANJANG</v>
          </cell>
          <cell r="D32">
            <v>18</v>
          </cell>
          <cell r="I32">
            <v>43858</v>
          </cell>
          <cell r="J32">
            <v>47629</v>
          </cell>
          <cell r="K32">
            <v>200000</v>
          </cell>
          <cell r="L32">
            <v>43878</v>
          </cell>
          <cell r="P32" t="str">
            <v xml:space="preserve"> </v>
          </cell>
          <cell r="Q32">
            <v>43910</v>
          </cell>
          <cell r="R32">
            <v>149963</v>
          </cell>
          <cell r="S32">
            <v>200000</v>
          </cell>
          <cell r="T32">
            <v>43929</v>
          </cell>
          <cell r="U32">
            <v>43964</v>
          </cell>
          <cell r="V32">
            <v>150901</v>
          </cell>
          <cell r="W32" t="str">
            <v/>
          </cell>
          <cell r="X32">
            <v>43987</v>
          </cell>
        </row>
        <row r="33">
          <cell r="A33" t="str">
            <v>PA 1849 MD</v>
          </cell>
          <cell r="B33">
            <v>44084</v>
          </cell>
          <cell r="C33" t="str">
            <v>PERPANJANG</v>
          </cell>
          <cell r="D33">
            <v>20</v>
          </cell>
          <cell r="E33">
            <v>43803</v>
          </cell>
          <cell r="F33">
            <v>124438</v>
          </cell>
          <cell r="G33">
            <v>200000</v>
          </cell>
          <cell r="H33">
            <v>43878</v>
          </cell>
          <cell r="I33">
            <v>43859</v>
          </cell>
          <cell r="J33">
            <v>128888</v>
          </cell>
          <cell r="K33">
            <v>200000</v>
          </cell>
          <cell r="L33">
            <v>43878</v>
          </cell>
          <cell r="P33" t="str">
            <v xml:space="preserve"> </v>
          </cell>
          <cell r="Q33">
            <v>43913</v>
          </cell>
          <cell r="R33">
            <v>132746</v>
          </cell>
          <cell r="S33">
            <v>200000</v>
          </cell>
          <cell r="T33">
            <v>43929</v>
          </cell>
          <cell r="U33" t="str">
            <v/>
          </cell>
          <cell r="V33" t="str">
            <v/>
          </cell>
          <cell r="W33" t="str">
            <v/>
          </cell>
          <cell r="X33">
            <v>43987</v>
          </cell>
        </row>
        <row r="34">
          <cell r="A34" t="str">
            <v>PA 1850 MD</v>
          </cell>
          <cell r="B34">
            <v>44082</v>
          </cell>
          <cell r="C34" t="str">
            <v>PERPANJANG</v>
          </cell>
          <cell r="D34">
            <v>18</v>
          </cell>
          <cell r="I34">
            <v>43858</v>
          </cell>
          <cell r="J34">
            <v>118660</v>
          </cell>
          <cell r="K34">
            <v>200000</v>
          </cell>
          <cell r="L34">
            <v>43878</v>
          </cell>
          <cell r="P34" t="str">
            <v xml:space="preserve"> </v>
          </cell>
          <cell r="Q34">
            <v>43909</v>
          </cell>
          <cell r="R34">
            <v>121838</v>
          </cell>
          <cell r="S34">
            <v>200000</v>
          </cell>
          <cell r="T34">
            <v>43929</v>
          </cell>
          <cell r="U34" t="str">
            <v/>
          </cell>
          <cell r="V34" t="str">
            <v/>
          </cell>
          <cell r="W34" t="str">
            <v/>
          </cell>
          <cell r="X34">
            <v>43987</v>
          </cell>
        </row>
        <row r="35">
          <cell r="A35" t="str">
            <v>PA 1851 MD</v>
          </cell>
          <cell r="B35">
            <v>44082</v>
          </cell>
          <cell r="C35" t="str">
            <v>PERPANJANG</v>
          </cell>
          <cell r="D35">
            <v>18</v>
          </cell>
          <cell r="I35">
            <v>43861</v>
          </cell>
          <cell r="J35">
            <v>143786</v>
          </cell>
          <cell r="K35">
            <v>200000</v>
          </cell>
          <cell r="L35">
            <v>43878</v>
          </cell>
          <cell r="P35" t="str">
            <v xml:space="preserve"> </v>
          </cell>
          <cell r="Q35">
            <v>43913</v>
          </cell>
          <cell r="R35">
            <v>146800</v>
          </cell>
          <cell r="S35">
            <v>200000</v>
          </cell>
          <cell r="T35">
            <v>43929</v>
          </cell>
          <cell r="U35">
            <v>43969</v>
          </cell>
          <cell r="V35">
            <v>149981</v>
          </cell>
          <cell r="W35">
            <v>200000</v>
          </cell>
          <cell r="X35">
            <v>43987</v>
          </cell>
        </row>
        <row r="36">
          <cell r="A36" t="str">
            <v>PA 1852 MD</v>
          </cell>
          <cell r="B36">
            <v>44081</v>
          </cell>
          <cell r="C36" t="str">
            <v>PERPANJANG</v>
          </cell>
          <cell r="D36">
            <v>17</v>
          </cell>
          <cell r="E36">
            <v>43829</v>
          </cell>
          <cell r="F36">
            <v>149730</v>
          </cell>
          <cell r="G36">
            <v>200000</v>
          </cell>
          <cell r="H36">
            <v>43878</v>
          </cell>
          <cell r="I36">
            <v>43840</v>
          </cell>
          <cell r="J36">
            <v>150310</v>
          </cell>
          <cell r="K36">
            <v>200000</v>
          </cell>
          <cell r="L36">
            <v>43878</v>
          </cell>
          <cell r="P36" t="str">
            <v xml:space="preserve"> </v>
          </cell>
          <cell r="Q36">
            <v>43908</v>
          </cell>
          <cell r="R36">
            <v>156177</v>
          </cell>
          <cell r="S36">
            <v>200000</v>
          </cell>
          <cell r="T36">
            <v>43929</v>
          </cell>
          <cell r="U36" t="str">
            <v/>
          </cell>
          <cell r="V36" t="str">
            <v/>
          </cell>
          <cell r="W36" t="str">
            <v/>
          </cell>
          <cell r="X36">
            <v>43987</v>
          </cell>
        </row>
        <row r="37">
          <cell r="A37" t="str">
            <v>PA 1989 MA</v>
          </cell>
          <cell r="B37">
            <v>43852</v>
          </cell>
          <cell r="C37" t="str">
            <v>SCRAP REPLACE B 2826 SRD</v>
          </cell>
          <cell r="D37">
            <v>-212</v>
          </cell>
          <cell r="L37" t="str">
            <v xml:space="preserve"> </v>
          </cell>
          <cell r="P37" t="str">
            <v xml:space="preserve"> </v>
          </cell>
          <cell r="U37" t="str">
            <v/>
          </cell>
          <cell r="V37" t="str">
            <v/>
          </cell>
          <cell r="W37" t="str">
            <v/>
          </cell>
          <cell r="X37" t="str">
            <v/>
          </cell>
        </row>
        <row r="38">
          <cell r="A38" t="str">
            <v>PA 7223 MB</v>
          </cell>
          <cell r="B38">
            <v>44082</v>
          </cell>
          <cell r="C38" t="str">
            <v>PERPANJANG</v>
          </cell>
          <cell r="D38">
            <v>18</v>
          </cell>
          <cell r="E38">
            <v>43802</v>
          </cell>
          <cell r="F38">
            <v>47883</v>
          </cell>
          <cell r="G38">
            <v>200000</v>
          </cell>
          <cell r="H38">
            <v>43878</v>
          </cell>
          <cell r="I38">
            <v>43857</v>
          </cell>
          <cell r="J38">
            <v>55414</v>
          </cell>
          <cell r="K38">
            <v>200000</v>
          </cell>
          <cell r="L38">
            <v>43878</v>
          </cell>
          <cell r="P38" t="str">
            <v xml:space="preserve"> </v>
          </cell>
          <cell r="Q38">
            <v>43910</v>
          </cell>
          <cell r="R38">
            <v>59744</v>
          </cell>
          <cell r="S38">
            <v>200000</v>
          </cell>
          <cell r="T38">
            <v>43929</v>
          </cell>
          <cell r="U38" t="str">
            <v/>
          </cell>
          <cell r="V38" t="str">
            <v/>
          </cell>
          <cell r="W38" t="str">
            <v/>
          </cell>
          <cell r="X38">
            <v>43987</v>
          </cell>
        </row>
        <row r="39">
          <cell r="A39" t="str">
            <v>PA 8002 MH</v>
          </cell>
          <cell r="B39">
            <v>44091</v>
          </cell>
          <cell r="C39" t="str">
            <v>PERPANJANG</v>
          </cell>
          <cell r="D39">
            <v>27</v>
          </cell>
          <cell r="E39">
            <v>43817</v>
          </cell>
          <cell r="F39">
            <v>88276</v>
          </cell>
          <cell r="G39">
            <v>200000</v>
          </cell>
          <cell r="H39">
            <v>43878</v>
          </cell>
          <cell r="L39" t="str">
            <v xml:space="preserve"> </v>
          </cell>
          <cell r="P39" t="str">
            <v xml:space="preserve"> </v>
          </cell>
          <cell r="U39" t="str">
            <v/>
          </cell>
          <cell r="V39" t="str">
            <v/>
          </cell>
          <cell r="W39" t="str">
            <v/>
          </cell>
          <cell r="X39">
            <v>43987</v>
          </cell>
        </row>
        <row r="40">
          <cell r="A40" t="str">
            <v>PA 8002 MI</v>
          </cell>
          <cell r="B40">
            <v>44084</v>
          </cell>
          <cell r="C40" t="str">
            <v>PERPANJANG</v>
          </cell>
          <cell r="D40">
            <v>20</v>
          </cell>
          <cell r="L40" t="str">
            <v xml:space="preserve"> </v>
          </cell>
          <cell r="P40" t="str">
            <v xml:space="preserve"> </v>
          </cell>
          <cell r="Q40">
            <v>43907</v>
          </cell>
          <cell r="R40">
            <v>54787</v>
          </cell>
          <cell r="T40">
            <v>43987</v>
          </cell>
          <cell r="U40">
            <v>43973</v>
          </cell>
          <cell r="V40">
            <v>57764</v>
          </cell>
          <cell r="W40">
            <v>400000</v>
          </cell>
          <cell r="X40">
            <v>43987</v>
          </cell>
        </row>
        <row r="41">
          <cell r="A41" t="str">
            <v>PA 8002 MJ</v>
          </cell>
          <cell r="B41">
            <v>44082</v>
          </cell>
          <cell r="C41" t="str">
            <v>PERPANJANG</v>
          </cell>
          <cell r="D41">
            <v>18</v>
          </cell>
          <cell r="E41">
            <v>43805</v>
          </cell>
          <cell r="F41">
            <v>21563</v>
          </cell>
          <cell r="G41">
            <v>200000</v>
          </cell>
          <cell r="H41">
            <v>43827</v>
          </cell>
          <cell r="I41">
            <v>43861</v>
          </cell>
          <cell r="J41">
            <v>23724</v>
          </cell>
          <cell r="K41">
            <v>200000</v>
          </cell>
          <cell r="L41">
            <v>43878</v>
          </cell>
          <cell r="P41" t="str">
            <v xml:space="preserve"> </v>
          </cell>
          <cell r="Q41">
            <v>43913</v>
          </cell>
          <cell r="R41">
            <v>25570</v>
          </cell>
          <cell r="S41">
            <v>200000</v>
          </cell>
          <cell r="T41">
            <v>43929</v>
          </cell>
          <cell r="U41" t="str">
            <v/>
          </cell>
          <cell r="V41" t="str">
            <v/>
          </cell>
          <cell r="W41" t="str">
            <v/>
          </cell>
          <cell r="X41">
            <v>43987</v>
          </cell>
        </row>
        <row r="42">
          <cell r="A42" t="str">
            <v>PA 8002 MK</v>
          </cell>
          <cell r="B42">
            <v>44088</v>
          </cell>
          <cell r="C42" t="str">
            <v>PERPANJANG</v>
          </cell>
          <cell r="D42">
            <v>24</v>
          </cell>
          <cell r="I42">
            <v>43859</v>
          </cell>
          <cell r="J42">
            <v>29683</v>
          </cell>
          <cell r="K42">
            <v>280000</v>
          </cell>
          <cell r="L42">
            <v>43878</v>
          </cell>
          <cell r="P42" t="str">
            <v xml:space="preserve"> </v>
          </cell>
          <cell r="U42" t="str">
            <v/>
          </cell>
          <cell r="V42" t="str">
            <v/>
          </cell>
          <cell r="W42" t="str">
            <v/>
          </cell>
          <cell r="X42">
            <v>43987</v>
          </cell>
        </row>
        <row r="43">
          <cell r="A43" t="str">
            <v>PA 8007 MK</v>
          </cell>
          <cell r="B43">
            <v>44082</v>
          </cell>
          <cell r="C43" t="str">
            <v>PERPANJANG</v>
          </cell>
          <cell r="D43">
            <v>18</v>
          </cell>
          <cell r="E43">
            <v>43829</v>
          </cell>
          <cell r="F43">
            <v>31832</v>
          </cell>
          <cell r="G43">
            <v>200000</v>
          </cell>
          <cell r="H43">
            <v>43878</v>
          </cell>
          <cell r="L43" t="str">
            <v xml:space="preserve"> </v>
          </cell>
          <cell r="P43" t="str">
            <v xml:space="preserve"> </v>
          </cell>
          <cell r="U43" t="str">
            <v/>
          </cell>
          <cell r="V43" t="str">
            <v/>
          </cell>
          <cell r="W43" t="str">
            <v/>
          </cell>
          <cell r="X43">
            <v>43987</v>
          </cell>
        </row>
        <row r="44">
          <cell r="A44" t="str">
            <v>PA 8007 ML</v>
          </cell>
          <cell r="B44">
            <v>44083</v>
          </cell>
          <cell r="C44" t="str">
            <v>PERPANJANG</v>
          </cell>
          <cell r="D44">
            <v>19</v>
          </cell>
          <cell r="I44">
            <v>43859</v>
          </cell>
          <cell r="J44">
            <v>27408</v>
          </cell>
          <cell r="K44">
            <v>200000</v>
          </cell>
          <cell r="L44">
            <v>43878</v>
          </cell>
          <cell r="P44" t="str">
            <v xml:space="preserve"> </v>
          </cell>
          <cell r="Q44">
            <v>43915</v>
          </cell>
          <cell r="R44">
            <v>30533</v>
          </cell>
          <cell r="T44">
            <v>43987</v>
          </cell>
          <cell r="U44">
            <v>43969</v>
          </cell>
          <cell r="V44">
            <v>31886</v>
          </cell>
          <cell r="W44">
            <v>400000</v>
          </cell>
          <cell r="X44">
            <v>43987</v>
          </cell>
        </row>
        <row r="45">
          <cell r="A45" t="str">
            <v>PA 8019 MT</v>
          </cell>
          <cell r="B45">
            <v>44083</v>
          </cell>
          <cell r="C45" t="str">
            <v>PERPANJANG</v>
          </cell>
          <cell r="D45">
            <v>19</v>
          </cell>
          <cell r="L45" t="str">
            <v xml:space="preserve"> </v>
          </cell>
          <cell r="P45" t="str">
            <v xml:space="preserve"> </v>
          </cell>
          <cell r="U45" t="str">
            <v/>
          </cell>
          <cell r="V45" t="str">
            <v/>
          </cell>
          <cell r="W45" t="str">
            <v/>
          </cell>
          <cell r="X45" t="str">
            <v/>
          </cell>
        </row>
        <row r="46">
          <cell r="A46" t="str">
            <v>PA 8103 MB</v>
          </cell>
          <cell r="B46">
            <v>44018</v>
          </cell>
          <cell r="C46" t="str">
            <v>SCRAP REPLACE PA 8026 MP</v>
          </cell>
          <cell r="D46">
            <v>-46</v>
          </cell>
          <cell r="E46">
            <v>43827</v>
          </cell>
          <cell r="F46">
            <v>253836</v>
          </cell>
          <cell r="G46">
            <v>200000</v>
          </cell>
          <cell r="H46">
            <v>43827</v>
          </cell>
          <cell r="L46" t="str">
            <v xml:space="preserve"> </v>
          </cell>
          <cell r="P46" t="str">
            <v xml:space="preserve"> </v>
          </cell>
          <cell r="Q46">
            <v>43881</v>
          </cell>
          <cell r="R46">
            <v>258054</v>
          </cell>
          <cell r="S46">
            <v>200000</v>
          </cell>
          <cell r="T46">
            <v>43929</v>
          </cell>
          <cell r="U46" t="str">
            <v/>
          </cell>
          <cell r="V46" t="str">
            <v/>
          </cell>
          <cell r="W46" t="str">
            <v/>
          </cell>
          <cell r="X46">
            <v>43987</v>
          </cell>
        </row>
        <row r="47">
          <cell r="A47" t="str">
            <v>PA 8115 MC</v>
          </cell>
          <cell r="B47">
            <v>44021</v>
          </cell>
          <cell r="C47" t="str">
            <v>SCRAP REPLACE PA 8026 MO</v>
          </cell>
          <cell r="D47">
            <v>-43</v>
          </cell>
          <cell r="E47">
            <v>43827</v>
          </cell>
          <cell r="F47">
            <v>73658</v>
          </cell>
          <cell r="G47">
            <v>200000</v>
          </cell>
          <cell r="H47">
            <v>43827</v>
          </cell>
          <cell r="L47" t="str">
            <v xml:space="preserve"> </v>
          </cell>
          <cell r="M47">
            <v>43867</v>
          </cell>
          <cell r="N47">
            <v>79239</v>
          </cell>
          <cell r="O47">
            <v>200000</v>
          </cell>
          <cell r="P47">
            <v>43878</v>
          </cell>
          <cell r="Q47">
            <v>43914</v>
          </cell>
          <cell r="R47">
            <v>15003</v>
          </cell>
          <cell r="S47">
            <v>200000</v>
          </cell>
          <cell r="T47">
            <v>43929</v>
          </cell>
          <cell r="U47" t="str">
            <v/>
          </cell>
          <cell r="V47" t="str">
            <v/>
          </cell>
          <cell r="W47" t="str">
            <v/>
          </cell>
          <cell r="X47">
            <v>43987</v>
          </cell>
        </row>
        <row r="48">
          <cell r="A48" t="str">
            <v>PA 8163 MC</v>
          </cell>
          <cell r="B48">
            <v>43878</v>
          </cell>
          <cell r="C48" t="str">
            <v>PERPANJANG</v>
          </cell>
          <cell r="D48">
            <v>-186</v>
          </cell>
          <cell r="E48">
            <v>43822</v>
          </cell>
          <cell r="F48">
            <v>166310</v>
          </cell>
          <cell r="G48">
            <v>280000</v>
          </cell>
          <cell r="H48">
            <v>43878</v>
          </cell>
          <cell r="L48" t="str">
            <v xml:space="preserve"> </v>
          </cell>
          <cell r="P48" t="str">
            <v xml:space="preserve"> </v>
          </cell>
          <cell r="U48" t="str">
            <v/>
          </cell>
          <cell r="V48" t="str">
            <v/>
          </cell>
          <cell r="W48" t="str">
            <v/>
          </cell>
          <cell r="X48" t="str">
            <v/>
          </cell>
        </row>
        <row r="49">
          <cell r="A49" t="str">
            <v>PA 8215 ME</v>
          </cell>
          <cell r="B49">
            <v>44082</v>
          </cell>
          <cell r="C49" t="str">
            <v>PERPANJANG</v>
          </cell>
          <cell r="D49">
            <v>18</v>
          </cell>
          <cell r="E49">
            <v>43816</v>
          </cell>
          <cell r="F49">
            <v>57724</v>
          </cell>
          <cell r="G49">
            <v>200000</v>
          </cell>
          <cell r="H49">
            <v>43878</v>
          </cell>
          <cell r="I49">
            <v>43861</v>
          </cell>
          <cell r="J49">
            <v>59955</v>
          </cell>
          <cell r="K49">
            <v>200000</v>
          </cell>
          <cell r="L49">
            <v>43878</v>
          </cell>
          <cell r="P49" t="str">
            <v xml:space="preserve"> </v>
          </cell>
          <cell r="Q49">
            <v>43909</v>
          </cell>
          <cell r="R49">
            <v>64846</v>
          </cell>
          <cell r="S49">
            <v>200000</v>
          </cell>
          <cell r="T49">
            <v>43929</v>
          </cell>
          <cell r="U49" t="str">
            <v/>
          </cell>
          <cell r="V49" t="str">
            <v/>
          </cell>
          <cell r="W49" t="str">
            <v/>
          </cell>
          <cell r="X49">
            <v>43987</v>
          </cell>
        </row>
        <row r="50">
          <cell r="A50" t="str">
            <v>PA 8235 MB</v>
          </cell>
          <cell r="B50">
            <v>44082</v>
          </cell>
          <cell r="C50" t="str">
            <v>SCRAP REPLACE PA 8026 MR</v>
          </cell>
          <cell r="D50">
            <v>18</v>
          </cell>
          <cell r="I50">
            <v>43858</v>
          </cell>
          <cell r="J50">
            <v>226422</v>
          </cell>
          <cell r="K50">
            <v>200000</v>
          </cell>
          <cell r="L50">
            <v>43878</v>
          </cell>
          <cell r="P50" t="str">
            <v xml:space="preserve"> </v>
          </cell>
          <cell r="Q50">
            <v>43915</v>
          </cell>
          <cell r="R50">
            <v>229481</v>
          </cell>
          <cell r="S50">
            <v>200000</v>
          </cell>
          <cell r="T50">
            <v>43929</v>
          </cell>
          <cell r="U50" t="str">
            <v/>
          </cell>
          <cell r="V50" t="str">
            <v/>
          </cell>
          <cell r="W50" t="str">
            <v/>
          </cell>
          <cell r="X50">
            <v>43987</v>
          </cell>
        </row>
        <row r="51">
          <cell r="A51" t="str">
            <v>PA 8452 MC</v>
          </cell>
          <cell r="B51">
            <v>43874</v>
          </cell>
          <cell r="C51" t="str">
            <v>PERPANJANG</v>
          </cell>
          <cell r="D51">
            <v>-190</v>
          </cell>
          <cell r="E51">
            <v>43811</v>
          </cell>
          <cell r="F51">
            <v>125251</v>
          </cell>
          <cell r="G51">
            <v>200000</v>
          </cell>
          <cell r="H51">
            <v>43878</v>
          </cell>
          <cell r="L51" t="str">
            <v xml:space="preserve"> </v>
          </cell>
          <cell r="P51" t="str">
            <v xml:space="preserve"> </v>
          </cell>
          <cell r="T51" t="str">
            <v xml:space="preserve"> </v>
          </cell>
          <cell r="U51" t="str">
            <v/>
          </cell>
          <cell r="V51" t="str">
            <v/>
          </cell>
          <cell r="W51" t="str">
            <v/>
          </cell>
          <cell r="X51" t="str">
            <v/>
          </cell>
        </row>
      </sheetData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Pondayar, Fransiskus" id="{91E31934-1C79-48B1-9573-EA1E4DA0BB9C}" userId="S::fpondaya@fmi.com::b01586b0-cabf-463f-aca8-ca33006a5566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ondayar, Fransiskus" refreshedDate="44062.407126967591" createdVersion="6" refreshedVersion="6" minRefreshableVersion="3" recordCount="182" xr:uid="{00000000-000A-0000-FFFF-FFFF05000000}">
  <cacheSource type="worksheet">
    <worksheetSource ref="B2:L1048576" sheet="DETAIL PORTAL"/>
  </cacheSource>
  <cacheFields count="11">
    <cacheField name="Date" numFmtId="164">
      <sharedItems containsNonDate="0" containsDate="1" containsString="0" containsBlank="1" minDate="2020-02-17T00:00:00" maxDate="2020-08-05T00:00:00" count="6">
        <d v="2020-02-17T00:00:00"/>
        <d v="2020-03-03T00:00:00"/>
        <d v="2020-04-08T00:00:00"/>
        <d v="2020-06-05T00:00:00"/>
        <d v="2020-08-04T00:00:00"/>
        <m/>
      </sharedItems>
    </cacheField>
    <cacheField name="Expense Type" numFmtId="0">
      <sharedItems containsBlank="1" count="4">
        <s v="Service - Vehicle License"/>
        <s v="Operation Vehicle - License"/>
        <s v="Allocated Vehicle - License"/>
        <m/>
      </sharedItems>
    </cacheField>
    <cacheField name="Plat No" numFmtId="0">
      <sharedItems containsBlank="1" count="43">
        <s v="DS8192ME"/>
        <s v="DS8174MC"/>
        <s v="PA8452MC"/>
        <s v="PA8007MK"/>
        <s v="DS1737MD"/>
        <s v="PA8215ME"/>
        <s v="PA1510MX"/>
        <s v="PA1510MQ"/>
        <s v="PA1510MW"/>
        <s v="PA8002MH"/>
        <s v="DS1736MD"/>
        <s v="PA1849MD"/>
        <s v="PA1852MD"/>
        <s v="PA7223MB"/>
        <s v="PA1538MW"/>
        <s v="DS1738MI"/>
        <s v="PA8115MC"/>
        <s v="PA8235MB"/>
        <s v="PA1529MC"/>
        <s v="PA1585MC"/>
        <s v="PA1758MC"/>
        <s v="PA1510MU"/>
        <s v="PA1510MT"/>
        <s v="PA8163MC"/>
        <s v="PA1539MK"/>
        <s v="PA8002MJ"/>
        <s v="PA8002MK"/>
        <s v="PA8007ML"/>
        <s v="PA1851MD"/>
        <s v="PA1526MR"/>
        <s v="DS1737MI"/>
        <s v="PA1524ML"/>
        <s v="PA1524MN"/>
        <s v="PA1524MO"/>
        <s v="PA1526MQ"/>
        <s v="PA1526MV"/>
        <s v="PA1850MD"/>
        <s v="PA1523MR"/>
        <s v="PA1561MV"/>
        <s v="PA8002MI"/>
        <s v="PA8103MB"/>
        <s v="IV-001"/>
        <m/>
      </sharedItems>
    </cacheField>
    <cacheField name="KM" numFmtId="0">
      <sharedItems containsString="0" containsBlank="1" containsNumber="1" containsInteger="1" minValue="6920" maxValue="260695"/>
    </cacheField>
    <cacheField name="Currency" numFmtId="0">
      <sharedItems containsBlank="1"/>
    </cacheField>
    <cacheField name="Actual Expense" numFmtId="165">
      <sharedItems containsString="0" containsBlank="1" containsNumber="1" containsInteger="1" minValue="100000" maxValue="300000"/>
    </cacheField>
    <cacheField name="Description " numFmtId="0">
      <sharedItems containsBlank="1"/>
    </cacheField>
    <cacheField name="TCA NO" numFmtId="0">
      <sharedItems containsBlank="1"/>
    </cacheField>
    <cacheField name="VER NO" numFmtId="0">
      <sharedItems containsBlank="1"/>
    </cacheField>
    <cacheField name="ECV NO" numFmtId="0">
      <sharedItems containsBlank="1"/>
    </cacheField>
    <cacheField name="REMARK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ondayar, Fransiskus" refreshedDate="44062.407127199076" createdVersion="6" refreshedVersion="6" minRefreshableVersion="3" recordCount="82" xr:uid="{00000000-000A-0000-FFFF-FFFF02000000}">
  <cacheSource type="worksheet">
    <worksheetSource ref="C2:G84" sheet="DETAIL PORTAL"/>
  </cacheSource>
  <cacheFields count="5">
    <cacheField name="Expense Type" numFmtId="0">
      <sharedItems count="3">
        <s v="Service - Vehicle License"/>
        <s v="Operation Vehicle - License"/>
        <s v="Allocated Vehicle - License"/>
      </sharedItems>
    </cacheField>
    <cacheField name="Plat No" numFmtId="0">
      <sharedItems count="42">
        <s v="DS8192ME"/>
        <s v="DS8174MC"/>
        <s v="PA8452MC"/>
        <s v="PA8007MK"/>
        <s v="DS1737MD"/>
        <s v="PA8215ME"/>
        <s v="PA1510MX"/>
        <s v="PA1510MQ"/>
        <s v="PA1510MW"/>
        <s v="PA8002MH"/>
        <s v="DS1736MD"/>
        <s v="PA1849MD"/>
        <s v="PA1852MD"/>
        <s v="PA7223MB"/>
        <s v="PA1538MW"/>
        <s v="DS1738MI"/>
        <s v="PA8115MC"/>
        <s v="PA8235MB"/>
        <s v="PA1529MC"/>
        <s v="PA1585MC"/>
        <s v="PA1758MC"/>
        <s v="PA1510MU"/>
        <s v="PA1510MT"/>
        <s v="PA8163MC"/>
        <s v="PA1539MK"/>
        <s v="PA8002MJ"/>
        <s v="PA8002MK"/>
        <s v="PA8007ML"/>
        <s v="PA1851MD"/>
        <s v="PA1526MR"/>
        <s v="DS1737MI"/>
        <s v="PA1524ML"/>
        <s v="PA1524MN"/>
        <s v="PA1524MO"/>
        <s v="PA1526MQ"/>
        <s v="PA1526MV"/>
        <s v="PA1850MD"/>
        <s v="PA1523MR"/>
        <s v="PA1561MV"/>
        <s v="PA8002MI"/>
        <s v="PA8103MB"/>
        <s v="IV-001"/>
      </sharedItems>
    </cacheField>
    <cacheField name="KM" numFmtId="0">
      <sharedItems containsString="0" containsBlank="1" containsNumber="1" containsInteger="1" minValue="15003" maxValue="258054"/>
    </cacheField>
    <cacheField name="Currency" numFmtId="0">
      <sharedItems/>
    </cacheField>
    <cacheField name="Actual Expense" numFmtId="165">
      <sharedItems containsSemiMixedTypes="0" containsString="0" containsNumber="1" containsInteger="1" minValue="100000" maxValue="3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ondayar, Fransiskus" refreshedDate="44062.407127199076" createdVersion="6" refreshedVersion="6" minRefreshableVersion="3" recordCount="25" xr:uid="{00000000-000A-0000-FFFF-FFFF01000000}">
  <cacheSource type="worksheet">
    <worksheetSource ref="F2:L27" sheet="Sheet1"/>
  </cacheSource>
  <cacheFields count="7">
    <cacheField name="Date" numFmtId="14">
      <sharedItems containsSemiMixedTypes="0" containsNonDate="0" containsDate="1" containsString="0" minDate="2020-02-17T00:00:00" maxDate="2020-02-18T00:00:00" count="1">
        <d v="2020-02-17T00:00:00"/>
      </sharedItems>
    </cacheField>
    <cacheField name="Expense Type" numFmtId="0">
      <sharedItems/>
    </cacheField>
    <cacheField name="Plat No" numFmtId="0">
      <sharedItems count="23">
        <s v="PA8002MH"/>
        <s v="DS1736MD"/>
        <s v="PA1849MD"/>
        <s v="PA1852MD"/>
        <s v="PA7223MB"/>
        <s v="PA1538MW"/>
        <s v="DS1738MI"/>
        <s v="PA8115MC"/>
        <s v="PA8235MB"/>
        <s v="PA1529MC"/>
        <s v="PA1585MC"/>
        <s v="PA1758MC"/>
        <s v="PA8215ME"/>
        <s v="PA1510MU"/>
        <s v="DS8192ME"/>
        <s v="DS8174MC"/>
        <s v="PA8452MC"/>
        <s v="PA8007MK"/>
        <s v="DS1737MD"/>
        <s v="PA1510MX"/>
        <s v="PA1510MQ"/>
        <s v="PA1510MW"/>
        <s v="PA1510MT"/>
      </sharedItems>
    </cacheField>
    <cacheField name="KM" numFmtId="0">
      <sharedItems containsNonDate="0" containsString="0" containsBlank="1"/>
    </cacheField>
    <cacheField name="Currency" numFmtId="0">
      <sharedItems/>
    </cacheField>
    <cacheField name="Actual Expense" numFmtId="0">
      <sharedItems containsSemiMixedTypes="0" containsString="0" containsNumber="1" containsInteger="1" minValue="200000" maxValue="200000"/>
    </cacheField>
    <cacheField name="Description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ondayar, Fransiskus" refreshedDate="44062.407127199076" createdVersion="6" refreshedVersion="6" minRefreshableVersion="3" recordCount="25" xr:uid="{00000000-000A-0000-FFFF-FFFF00000000}">
  <cacheSource type="worksheet">
    <worksheetSource ref="J2:S27" sheet="DES 19"/>
  </cacheSource>
  <cacheFields count="10">
    <cacheField name="Date" numFmtId="164">
      <sharedItems containsSemiMixedTypes="0" containsNonDate="0" containsDate="1" containsString="0" minDate="2020-02-17T00:00:00" maxDate="2020-02-18T00:00:00" count="1">
        <d v="2020-02-17T00:00:00"/>
      </sharedItems>
    </cacheField>
    <cacheField name="Expense Type" numFmtId="164">
      <sharedItems/>
    </cacheField>
    <cacheField name="Plat No" numFmtId="164">
      <sharedItems count="23">
        <s v="DS8192ME"/>
        <s v="DS8174MC"/>
        <s v="PA8452MC"/>
        <s v="PA8007MK"/>
        <s v="DS1737MD"/>
        <s v="PA8215ME"/>
        <s v="PA1510MX"/>
        <s v="PA1510MQ"/>
        <s v="PA1510MW"/>
        <s v="PA8002MH"/>
        <s v="DS1736MD"/>
        <s v="PA1849MD"/>
        <s v="PA1852MD"/>
        <s v="PA7223MB"/>
        <s v="PA1538MW"/>
        <s v="DS1738MI"/>
        <s v="PA8115MC"/>
        <s v="PA8235MB"/>
        <s v="PA1529MC"/>
        <s v="PA1585MC"/>
        <s v="PA1758MC"/>
        <s v="PA1510MU"/>
        <s v="PA1510MT"/>
      </sharedItems>
    </cacheField>
    <cacheField name="KM" numFmtId="0">
      <sharedItems containsSemiMixedTypes="0" containsString="0" containsNumber="1" containsInteger="1" minValue="17895" maxValue="226422"/>
    </cacheField>
    <cacheField name="Currency" numFmtId="164">
      <sharedItems/>
    </cacheField>
    <cacheField name="Actual Expense" numFmtId="165">
      <sharedItems containsSemiMixedTypes="0" containsString="0" containsNumber="1" containsInteger="1" minValue="200000" maxValue="200000"/>
    </cacheField>
    <cacheField name="Description " numFmtId="0">
      <sharedItems/>
    </cacheField>
    <cacheField name="TCA NO" numFmtId="164">
      <sharedItems/>
    </cacheField>
    <cacheField name="VER NO" numFmtId="164">
      <sharedItems/>
    </cacheField>
    <cacheField name="ECV NO" numFmtId="16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ondayar, Fransiskus" refreshedDate="44062.410526273146" createdVersion="6" refreshedVersion="6" minRefreshableVersion="3" recordCount="124" xr:uid="{00000000-000A-0000-FFFF-FFFF03000000}">
  <cacheSource type="worksheet">
    <worksheetSource ref="B2:L126" sheet="DETAIL PORTAL"/>
  </cacheSource>
  <cacheFields count="12">
    <cacheField name="Date" numFmtId="164">
      <sharedItems containsSemiMixedTypes="0" containsNonDate="0" containsDate="1" containsString="0" minDate="2020-02-17T00:00:00" maxDate="2020-06-06T00:00:00" count="4">
        <d v="2020-02-17T00:00:00"/>
        <d v="2020-03-03T00:00:00"/>
        <d v="2020-04-08T00:00:00"/>
        <d v="2020-06-05T00:00:00"/>
      </sharedItems>
      <fieldGroup par="11" base="0">
        <rangePr groupBy="days" startDate="2020-02-17T00:00:00" endDate="2020-06-06T00:00:00"/>
        <groupItems count="368">
          <s v="&lt;2/17/2020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6/6/2020"/>
        </groupItems>
      </fieldGroup>
    </cacheField>
    <cacheField name="Expense Type" numFmtId="0">
      <sharedItems/>
    </cacheField>
    <cacheField name="Plat No" numFmtId="0">
      <sharedItems count="42">
        <s v="DS8192ME"/>
        <s v="DS8174MC"/>
        <s v="PA8452MC"/>
        <s v="PA8007MK"/>
        <s v="DS1737MD"/>
        <s v="PA8215ME"/>
        <s v="PA1510MX"/>
        <s v="PA1510MQ"/>
        <s v="PA1510MW"/>
        <s v="PA8002MH"/>
        <s v="DS1736MD"/>
        <s v="PA1849MD"/>
        <s v="PA1852MD"/>
        <s v="PA7223MB"/>
        <s v="PA1538MW"/>
        <s v="DS1738MI"/>
        <s v="PA8115MC"/>
        <s v="PA8235MB"/>
        <s v="PA1529MC"/>
        <s v="PA1585MC"/>
        <s v="PA1758MC"/>
        <s v="PA1510MU"/>
        <s v="PA1510MT"/>
        <s v="PA8163MC"/>
        <s v="PA1539MK"/>
        <s v="PA8002MJ"/>
        <s v="PA8002MK"/>
        <s v="PA8007ML"/>
        <s v="PA1851MD"/>
        <s v="PA1526MR"/>
        <s v="DS1737MI"/>
        <s v="PA1524ML"/>
        <s v="PA1524MN"/>
        <s v="PA1524MO"/>
        <s v="PA1526MQ"/>
        <s v="PA1526MV"/>
        <s v="PA1850MD"/>
        <s v="PA1523MR"/>
        <s v="PA1561MV"/>
        <s v="PA8002MI"/>
        <s v="PA8103MB"/>
        <s v="IV-001"/>
      </sharedItems>
    </cacheField>
    <cacheField name="KM" numFmtId="0">
      <sharedItems containsString="0" containsBlank="1" containsNumber="1" containsInteger="1" minValue="15003" maxValue="260695"/>
    </cacheField>
    <cacheField name="Currency" numFmtId="0">
      <sharedItems/>
    </cacheField>
    <cacheField name="Actual Expense" numFmtId="165">
      <sharedItems containsSemiMixedTypes="0" containsString="0" containsNumber="1" containsInteger="1" minValue="100000" maxValue="300000"/>
    </cacheField>
    <cacheField name="Description " numFmtId="0">
      <sharedItems count="8">
        <s v="PEMBAYARAN STICKER TAMBANG BULAN DEC-19"/>
        <s v="PEMBAYARAN STICKER TAMBANG BULAN JAN-2020"/>
        <s v="PEMBAYARAN KIR KENDARAAN BULAN FEB-2020"/>
        <s v="PEMBAYARAN STICKER TAMBANG FEB-2020"/>
        <s v="PEMBAYARAN STICKER TAMBANG MAR-2020"/>
        <s v="PM STIKER TAMBANG BULAN MAY2020"/>
        <s v="PM STIKER TAMBANG BULAN MAR2020"/>
        <s v="PM STIKER TAMBANG BULAN APR2020"/>
      </sharedItems>
    </cacheField>
    <cacheField name="TCA NO" numFmtId="0">
      <sharedItems/>
    </cacheField>
    <cacheField name="VER NO" numFmtId="0">
      <sharedItems/>
    </cacheField>
    <cacheField name="ECV NO" numFmtId="0">
      <sharedItems/>
    </cacheField>
    <cacheField name="REMARK" numFmtId="0">
      <sharedItems/>
    </cacheField>
    <cacheField name="Months" numFmtId="0" databaseField="0">
      <fieldGroup base="0">
        <rangePr groupBy="months" startDate="2020-02-17T00:00:00" endDate="2020-06-06T00:00:00"/>
        <groupItems count="14">
          <s v="&lt;2/17/2020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6/6/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ondayar, Fransiskus" refreshedDate="44062.410587500002" createdVersion="6" refreshedVersion="6" minRefreshableVersion="3" recordCount="42" xr:uid="{00000000-000A-0000-FFFF-FFFF04000000}">
  <cacheSource type="worksheet">
    <worksheetSource ref="B2:G44" sheet="JUN 20"/>
  </cacheSource>
  <cacheFields count="6">
    <cacheField name="VEHICLE NO" numFmtId="0">
      <sharedItems count="40">
        <s v="PA8115MC"/>
        <s v="PA1529MC"/>
        <s v="PA8007MK"/>
        <s v="PA8002MH"/>
        <s v="PA8235MB"/>
        <s v="DS1738MI"/>
        <s v="PA8002MJ"/>
        <s v="PA8103MB"/>
        <s v="PA8007ML"/>
        <s v="PA8002MI"/>
        <s v="DS8174MC"/>
        <s v="DS8192ME"/>
        <s v="PA8002MK"/>
        <s v="IV-001"/>
        <s v="PA1526MV"/>
        <s v="PA1510MQ"/>
        <s v="DS1737MD"/>
        <s v="PA1585MC"/>
        <s v="PA1758MC"/>
        <s v="PA8215ME"/>
        <s v="PA1510MU"/>
        <s v="PA1510MT"/>
        <s v="PA1510MX"/>
        <s v="PA1539MK"/>
        <s v="PA1510MW"/>
        <s v="DS1736MD"/>
        <s v="PA1851MD"/>
        <s v="PA1526MR"/>
        <s v="DS1737MI"/>
        <s v="PA1524ML"/>
        <s v="PA1849MD"/>
        <s v="PA1524MN"/>
        <s v="PA1524MO"/>
        <s v="PA1526MQ"/>
        <s v="PA1852MD"/>
        <s v="PA1850MD"/>
        <s v="PA1523MR"/>
        <s v="PA7223MB"/>
        <s v="PA1538MW"/>
        <s v="PA1561MV"/>
      </sharedItems>
    </cacheField>
    <cacheField name="VEHICLE NO2" numFmtId="0">
      <sharedItems/>
    </cacheField>
    <cacheField name="DATE PM" numFmtId="164">
      <sharedItems containsSemiMixedTypes="0" containsNonDate="0" containsDate="1" containsString="0" minDate="2020-03-17T00:00:00" maxDate="2020-05-23T00:00:00"/>
    </cacheField>
    <cacheField name="KM PM" numFmtId="0">
      <sharedItems containsSemiMixedTypes="0" containsString="0" containsNumber="1" containsInteger="1" minValue="24831" maxValue="260695"/>
    </cacheField>
    <cacheField name="NEXT KM" numFmtId="0">
      <sharedItems containsSemiMixedTypes="0" containsString="0" containsNumber="1" containsInteger="1" minValue="29831" maxValue="265695"/>
    </cacheField>
    <cacheField name="NEXT DATE" numFmtId="164">
      <sharedItems containsSemiMixedTypes="0" containsNonDate="0" containsDate="1" containsString="0" minDate="2020-05-12T00:00:00" maxDate="2020-07-18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2">
  <r>
    <x v="0"/>
    <x v="0"/>
    <x v="0"/>
    <n v="84474"/>
    <s v="IDR"/>
    <n v="200000"/>
    <s v="PEMBAYARAN STICKER TAMBANG BULAN DEC-19"/>
    <s v="PC-20200213-0012"/>
    <s v="VER-20200218-0020"/>
    <s v="CV-20200225-0018"/>
    <s v="DONE POST TO SAP"/>
  </r>
  <r>
    <x v="0"/>
    <x v="0"/>
    <x v="1"/>
    <n v="46122"/>
    <s v="IDR"/>
    <n v="200000"/>
    <s v="PEMBAYARAN STICKER TAMBANG BULAN DEC-19"/>
    <s v="PC-20200213-0012"/>
    <s v="VER-20200218-0020"/>
    <s v="CV-20200225-0018"/>
    <s v="DONE POST TO SAP"/>
  </r>
  <r>
    <x v="0"/>
    <x v="0"/>
    <x v="2"/>
    <n v="125251"/>
    <s v="IDR"/>
    <n v="200000"/>
    <s v="PEMBAYARAN STICKER TAMBANG BULAN DEC-19"/>
    <s v="PC-20200213-0012"/>
    <s v="VER-20200218-0020"/>
    <s v="CV-20200225-0018"/>
    <s v="DONE POST TO SAP"/>
  </r>
  <r>
    <x v="0"/>
    <x v="0"/>
    <x v="3"/>
    <n v="31832"/>
    <s v="IDR"/>
    <n v="200000"/>
    <s v="PEMBAYARAN STICKER TAMBANG BULAN DEC-19"/>
    <s v="PC-20200213-0012"/>
    <s v="VER-20200218-0020"/>
    <s v="CV-20200225-0018"/>
    <s v="DONE POST TO SAP"/>
  </r>
  <r>
    <x v="0"/>
    <x v="1"/>
    <x v="4"/>
    <n v="99728"/>
    <s v="IDR"/>
    <n v="200000"/>
    <s v="PEMBAYARAN STICKER TAMBANG BULAN DEC-19"/>
    <s v="PC-20200213-0012"/>
    <s v="VER-20200218-0020"/>
    <s v="CV-20200225-0018"/>
    <s v="DONE POST TO SAP"/>
  </r>
  <r>
    <x v="0"/>
    <x v="2"/>
    <x v="5"/>
    <n v="57724"/>
    <s v="IDR"/>
    <n v="200000"/>
    <s v="PEMBAYARAN STICKER TAMBANG BULAN DEC-19"/>
    <s v="PC-20200213-0012"/>
    <s v="VER-20200218-0020"/>
    <s v="CV-20200225-0018"/>
    <s v="DONE POST TO SAP"/>
  </r>
  <r>
    <x v="0"/>
    <x v="2"/>
    <x v="6"/>
    <n v="21788"/>
    <s v="IDR"/>
    <n v="200000"/>
    <s v="PEMBAYARAN STICKER TAMBANG BULAN DEC-19"/>
    <s v="PC-20200213-0012"/>
    <s v="VER-20200218-0020"/>
    <s v="CV-20200225-0018"/>
    <s v="DONE POST TO SAP"/>
  </r>
  <r>
    <x v="0"/>
    <x v="2"/>
    <x v="7"/>
    <n v="17895"/>
    <s v="IDR"/>
    <n v="200000"/>
    <s v="PEMBAYARAN STICKER TAMBANG BULAN DEC-19"/>
    <s v="PC-20200213-0012"/>
    <s v="VER-20200218-0020"/>
    <s v="CV-20200225-0018"/>
    <s v="DONE POST TO SAP"/>
  </r>
  <r>
    <x v="0"/>
    <x v="2"/>
    <x v="8"/>
    <n v="22497"/>
    <s v="IDR"/>
    <n v="200000"/>
    <s v="PEMBAYARAN STICKER TAMBANG BULAN DEC-19"/>
    <s v="PC-20200213-0012"/>
    <s v="VER-20200218-0020"/>
    <s v="CV-20200225-0018"/>
    <s v="DONE POST TO SAP"/>
  </r>
  <r>
    <x v="0"/>
    <x v="0"/>
    <x v="9"/>
    <n v="88276"/>
    <s v="IDR"/>
    <n v="200000"/>
    <s v="PEMBAYARAN STICKER TAMBANG BULAN DEC-19"/>
    <s v="PC-20200213-0012"/>
    <s v="VER-20200218-0020"/>
    <s v="CV-20200225-0018"/>
    <s v="DONE POST TO SAP"/>
  </r>
  <r>
    <x v="0"/>
    <x v="1"/>
    <x v="10"/>
    <n v="67128"/>
    <s v="IDR"/>
    <n v="200000"/>
    <s v="PEMBAYARAN STICKER TAMBANG BULAN DEC-19"/>
    <s v="PC-20200213-0012"/>
    <s v="VER-20200218-0020"/>
    <s v="CV-20200225-0018"/>
    <s v="DONE POST TO SAP"/>
  </r>
  <r>
    <x v="0"/>
    <x v="1"/>
    <x v="11"/>
    <n v="124438"/>
    <s v="IDR"/>
    <n v="200000"/>
    <s v="PEMBAYARAN STICKER TAMBANG BULAN DEC-19"/>
    <s v="PC-20200213-0012"/>
    <s v="VER-20200218-0020"/>
    <s v="CV-20200225-0018"/>
    <s v="DONE POST TO SAP"/>
  </r>
  <r>
    <x v="0"/>
    <x v="1"/>
    <x v="12"/>
    <n v="149730"/>
    <s v="IDR"/>
    <n v="200000"/>
    <s v="PEMBAYARAN STICKER TAMBANG BULAN DEC-19"/>
    <s v="PC-20200213-0012"/>
    <s v="VER-20200218-0020"/>
    <s v="CV-20200225-0018"/>
    <s v="DONE POST TO SAP"/>
  </r>
  <r>
    <x v="0"/>
    <x v="1"/>
    <x v="13"/>
    <n v="47883"/>
    <s v="IDR"/>
    <n v="200000"/>
    <s v="PEMBAYARAN STICKER TAMBANG BULAN DEC-19"/>
    <s v="PC-20200213-0012"/>
    <s v="VER-20200218-0020"/>
    <s v="CV-20200225-0018"/>
    <s v="DONE POST TO SAP"/>
  </r>
  <r>
    <x v="0"/>
    <x v="1"/>
    <x v="14"/>
    <n v="25745"/>
    <s v="IDR"/>
    <n v="200000"/>
    <s v="PEMBAYARAN STICKER TAMBANG BULAN DEC-19"/>
    <s v="PC-20200213-0012"/>
    <s v="VER-20200218-0020"/>
    <s v="CV-20200225-0018"/>
    <s v="DONE POST TO SAP"/>
  </r>
  <r>
    <x v="0"/>
    <x v="2"/>
    <x v="15"/>
    <n v="55500"/>
    <s v="IDR"/>
    <n v="200000"/>
    <s v="PEMBAYARAN STICKER TAMBANG BULAN JAN-2020"/>
    <s v="PC-20200213-0012"/>
    <s v="VER-20200218-0020"/>
    <s v="CV-20200225-0018"/>
    <s v="DONE POST TO SAP"/>
  </r>
  <r>
    <x v="0"/>
    <x v="1"/>
    <x v="16"/>
    <n v="79239"/>
    <s v="IDR"/>
    <n v="200000"/>
    <s v="PEMBAYARAN STICKER TAMBANG BULAN JAN-2020"/>
    <s v="PC-20200213-0012"/>
    <s v="VER-20200218-0020"/>
    <s v="CV-20200225-0018"/>
    <s v="DONE POST TO SAP"/>
  </r>
  <r>
    <x v="0"/>
    <x v="0"/>
    <x v="17"/>
    <n v="226422"/>
    <s v="IDR"/>
    <n v="200000"/>
    <s v="PEMBAYARAN STICKER TAMBANG BULAN JAN-2020"/>
    <s v="PC-20200213-0012"/>
    <s v="VER-20200218-0020"/>
    <s v="CV-20200225-0018"/>
    <s v="DONE POST TO SAP"/>
  </r>
  <r>
    <x v="0"/>
    <x v="0"/>
    <x v="18"/>
    <n v="144469"/>
    <s v="IDR"/>
    <n v="200000"/>
    <s v="PEMBAYARAN STICKER TAMBANG BULAN JAN-2020"/>
    <s v="PC-20200213-0012"/>
    <s v="VER-20200218-0020"/>
    <s v="CV-20200225-0018"/>
    <s v="DONE POST TO SAP"/>
  </r>
  <r>
    <x v="0"/>
    <x v="0"/>
    <x v="19"/>
    <n v="163686"/>
    <s v="IDR"/>
    <n v="200000"/>
    <s v="PEMBAYARAN STICKER TAMBANG BULAN JAN-2020"/>
    <s v="PC-20200213-0012"/>
    <s v="VER-20200218-0020"/>
    <s v="CV-20200225-0018"/>
    <s v="DONE POST TO SAP"/>
  </r>
  <r>
    <x v="0"/>
    <x v="1"/>
    <x v="20"/>
    <n v="47629"/>
    <s v="IDR"/>
    <n v="200000"/>
    <s v="PEMBAYARAN STICKER TAMBANG BULAN JAN-2020"/>
    <s v="PC-20200213-0012"/>
    <s v="VER-20200218-0020"/>
    <s v="CV-20200225-0018"/>
    <s v="DONE POST TO SAP"/>
  </r>
  <r>
    <x v="0"/>
    <x v="2"/>
    <x v="5"/>
    <n v="59955"/>
    <s v="IDR"/>
    <n v="200000"/>
    <s v="PEMBAYARAN STICKER TAMBANG BULAN JAN-2020"/>
    <s v="PC-20200213-0012"/>
    <s v="VER-20200218-0020"/>
    <s v="CV-20200225-0018"/>
    <s v="DONE POST TO SAP"/>
  </r>
  <r>
    <x v="0"/>
    <x v="2"/>
    <x v="21"/>
    <n v="40489"/>
    <s v="IDR"/>
    <n v="200000"/>
    <s v="PEMBAYARAN STICKER TAMBANG BULAN JAN-2020"/>
    <s v="PC-20200213-0012"/>
    <s v="VER-20200218-0020"/>
    <s v="CV-20200225-0018"/>
    <s v="DONE POST TO SAP"/>
  </r>
  <r>
    <x v="0"/>
    <x v="2"/>
    <x v="22"/>
    <n v="31568"/>
    <s v="IDR"/>
    <n v="200000"/>
    <s v="PEMBAYARAN STICKER TAMBANG BULAN JAN-2020"/>
    <s v="PC-20200213-0012"/>
    <s v="VER-20200218-0020"/>
    <s v="CV-20200225-0018"/>
    <s v="DONE POST TO SAP"/>
  </r>
  <r>
    <x v="0"/>
    <x v="2"/>
    <x v="6"/>
    <n v="23076"/>
    <s v="IDR"/>
    <n v="200000"/>
    <s v="PEMBAYARAN STICKER TAMBANG BULAN JAN-2020"/>
    <s v="PC-20200213-0012"/>
    <s v="VER-20200218-0020"/>
    <s v="CV-20200225-0018"/>
    <s v="DONE POST TO SAP"/>
  </r>
  <r>
    <x v="0"/>
    <x v="0"/>
    <x v="23"/>
    <n v="166310"/>
    <s v="IDR"/>
    <n v="280000"/>
    <s v="PEMBAYARAN STICKER TAMBANG BULAN DEC-19"/>
    <s v="PC-20200213-0013"/>
    <s v="VER-20200218-0023"/>
    <s v="CV-20200303-0136"/>
    <s v="DONE POST TO SAP"/>
  </r>
  <r>
    <x v="0"/>
    <x v="1"/>
    <x v="24"/>
    <n v="28494"/>
    <s v="IDR"/>
    <n v="200000"/>
    <s v="PEMBAYARAN STICKER TAMBANG BULAN JAN-2020"/>
    <s v="PC-20200213-0013"/>
    <s v="VER-20200218-0023"/>
    <s v="CV-20200303-0136"/>
    <s v="DONE POST TO SAP"/>
  </r>
  <r>
    <x v="0"/>
    <x v="2"/>
    <x v="8"/>
    <n v="24067"/>
    <s v="IDR"/>
    <n v="200000"/>
    <s v="PEMBAYARAN STICKER TAMBANG BULAN JAN-2020"/>
    <s v="PC-20200213-0013"/>
    <s v="VER-20200218-0023"/>
    <s v="CV-20200303-0136"/>
    <s v="DONE POST TO SAP"/>
  </r>
  <r>
    <x v="0"/>
    <x v="1"/>
    <x v="25"/>
    <n v="23724"/>
    <s v="IDR"/>
    <n v="200000"/>
    <s v="PEMBAYARAN STICKER TAMBANG BULAN JAN-2020"/>
    <s v="PC-20200213-0013"/>
    <s v="VER-20200218-0023"/>
    <s v="CV-20200303-0136"/>
    <s v="DONE POST TO SAP"/>
  </r>
  <r>
    <x v="0"/>
    <x v="0"/>
    <x v="26"/>
    <n v="29683"/>
    <s v="IDR"/>
    <n v="280000"/>
    <s v="PEMBAYARAN STICKER TAMBANG BULAN JAN-2020"/>
    <s v="PC-20200213-0013"/>
    <s v="VER-20200218-0023"/>
    <s v="CV-20200303-0136"/>
    <s v="DONE POST TO SAP"/>
  </r>
  <r>
    <x v="0"/>
    <x v="1"/>
    <x v="10"/>
    <n v="68395"/>
    <s v="IDR"/>
    <n v="200000"/>
    <s v="PEMBAYARAN STICKER TAMBANG BULAN JAN-2020"/>
    <s v="PC-20200213-0013"/>
    <s v="VER-20200218-0023"/>
    <s v="CV-20200303-0136"/>
    <s v="DONE POST TO SAP"/>
  </r>
  <r>
    <x v="0"/>
    <x v="2"/>
    <x v="27"/>
    <n v="27408"/>
    <s v="IDR"/>
    <n v="200000"/>
    <s v="PEMBAYARAN STICKER TAMBANG BULAN JAN-2020"/>
    <s v="PC-20200213-0013"/>
    <s v="VER-20200218-0023"/>
    <s v="CV-20200303-0136"/>
    <s v="DONE POST TO SAP"/>
  </r>
  <r>
    <x v="0"/>
    <x v="1"/>
    <x v="28"/>
    <n v="143786"/>
    <s v="IDR"/>
    <n v="200000"/>
    <s v="PEMBAYARAN STICKER TAMBANG BULAN JAN-2020"/>
    <s v="PC-20200213-0013"/>
    <s v="VER-20200218-0023"/>
    <s v="CV-20200303-0136"/>
    <s v="DONE POST TO SAP"/>
  </r>
  <r>
    <x v="0"/>
    <x v="0"/>
    <x v="29"/>
    <n v="22222"/>
    <s v="IDR"/>
    <n v="200000"/>
    <s v="PEMBAYARAN STICKER TAMBANG BULAN JAN-2020"/>
    <s v="PC-20200213-0013"/>
    <s v="VER-20200218-0023"/>
    <s v="CV-20200303-0136"/>
    <s v="DONE POST TO SAP"/>
  </r>
  <r>
    <x v="0"/>
    <x v="1"/>
    <x v="30"/>
    <n v="33359"/>
    <s v="IDR"/>
    <n v="200000"/>
    <s v="PEMBAYARAN STICKER TAMBANG BULAN JAN-2020"/>
    <s v="PC-20200213-0013"/>
    <s v="VER-20200218-0023"/>
    <s v="CV-20200303-0136"/>
    <s v="DONE POST TO SAP"/>
  </r>
  <r>
    <x v="0"/>
    <x v="0"/>
    <x v="31"/>
    <n v="37323"/>
    <s v="IDR"/>
    <n v="200000"/>
    <s v="PEMBAYARAN STICKER TAMBANG BULAN JAN-2020"/>
    <s v="PC-20200213-0013"/>
    <s v="VER-20200218-0023"/>
    <s v="CV-20200303-0136"/>
    <s v="DONE POST TO SAP"/>
  </r>
  <r>
    <x v="0"/>
    <x v="1"/>
    <x v="11"/>
    <n v="128888"/>
    <s v="IDR"/>
    <n v="200000"/>
    <s v="PEMBAYARAN STICKER TAMBANG BULAN JAN-2020"/>
    <s v="PC-20200213-0013"/>
    <s v="VER-20200218-0023"/>
    <s v="CV-20200303-0136"/>
    <s v="DONE POST TO SAP"/>
  </r>
  <r>
    <x v="0"/>
    <x v="0"/>
    <x v="32"/>
    <n v="24257"/>
    <s v="IDR"/>
    <n v="200000"/>
    <s v="PEMBAYARAN STICKER TAMBANG BULAN JAN-2020"/>
    <s v="PC-20200213-0013"/>
    <s v="VER-20200218-0023"/>
    <s v="CV-20200303-0136"/>
    <s v="DONE POST TO SAP"/>
  </r>
  <r>
    <x v="0"/>
    <x v="1"/>
    <x v="33"/>
    <n v="33305"/>
    <s v="IDR"/>
    <n v="200000"/>
    <s v="PEMBAYARAN STICKER TAMBANG BULAN JAN-2020"/>
    <s v="PC-20200213-0013"/>
    <s v="VER-20200218-0023"/>
    <s v="CV-20200303-0136"/>
    <s v="DONE POST TO SAP"/>
  </r>
  <r>
    <x v="0"/>
    <x v="0"/>
    <x v="34"/>
    <n v="29031"/>
    <s v="IDR"/>
    <n v="200000"/>
    <s v="PEMBAYARAN STICKER TAMBANG BULAN JAN-2020"/>
    <s v="PC-20200213-0013"/>
    <s v="VER-20200218-0023"/>
    <s v="CV-20200303-0136"/>
    <s v="DONE POST TO SAP"/>
  </r>
  <r>
    <x v="0"/>
    <x v="2"/>
    <x v="35"/>
    <n v="56432"/>
    <s v="IDR"/>
    <n v="200000"/>
    <s v="PEMBAYARAN STICKER TAMBANG BULAN JAN-2020"/>
    <s v="PC-20200213-0013"/>
    <s v="VER-20200218-0023"/>
    <s v="CV-20200303-0136"/>
    <s v="DONE POST TO SAP"/>
  </r>
  <r>
    <x v="0"/>
    <x v="1"/>
    <x v="12"/>
    <n v="150310"/>
    <s v="IDR"/>
    <n v="200000"/>
    <s v="PEMBAYARAN STICKER TAMBANG BULAN JAN-2020"/>
    <s v="PC-20200213-0013"/>
    <s v="VER-20200218-0023"/>
    <s v="CV-20200303-0136"/>
    <s v="DONE POST TO SAP"/>
  </r>
  <r>
    <x v="0"/>
    <x v="0"/>
    <x v="36"/>
    <n v="118660"/>
    <s v="IDR"/>
    <n v="200000"/>
    <s v="PEMBAYARAN STICKER TAMBANG BULAN JAN-2020"/>
    <s v="PC-20200213-0013"/>
    <s v="VER-20200218-0023"/>
    <s v="CV-20200303-0136"/>
    <s v="DONE POST TO SAP"/>
  </r>
  <r>
    <x v="0"/>
    <x v="1"/>
    <x v="37"/>
    <n v="45404"/>
    <s v="IDR"/>
    <n v="200000"/>
    <s v="PEMBAYARAN STICKER TAMBANG BULAN JAN-2020"/>
    <s v="PC-20200213-0013"/>
    <s v="VER-20200218-0023"/>
    <s v="CV-20200303-0136"/>
    <s v="DONE POST TO SAP"/>
  </r>
  <r>
    <x v="0"/>
    <x v="1"/>
    <x v="13"/>
    <n v="55414"/>
    <s v="IDR"/>
    <n v="200000"/>
    <s v="PEMBAYARAN STICKER TAMBANG BULAN JAN-2020"/>
    <s v="PC-20200213-0013"/>
    <s v="VER-20200218-0023"/>
    <s v="CV-20200303-0136"/>
    <s v="DONE POST TO SAP"/>
  </r>
  <r>
    <x v="0"/>
    <x v="1"/>
    <x v="14"/>
    <n v="25745"/>
    <s v="IDR"/>
    <n v="200000"/>
    <s v="PEMBAYARAN STICKER TAMBANG BULAN JAN-2020"/>
    <s v="PC-20200213-0013"/>
    <s v="VER-20200218-0023"/>
    <s v="CV-20200303-0136"/>
    <s v="DONE POST TO SAP"/>
  </r>
  <r>
    <x v="0"/>
    <x v="2"/>
    <x v="38"/>
    <n v="22162"/>
    <s v="IDR"/>
    <n v="200000"/>
    <s v="PEMBAYARAN STICKER TAMBANG BULAN JAN-2020"/>
    <s v="PC-20200213-0013"/>
    <s v="VER-20200218-0023"/>
    <s v="CV-20200303-0136"/>
    <s v="DONE POST TO SAP"/>
  </r>
  <r>
    <x v="1"/>
    <x v="1"/>
    <x v="25"/>
    <m/>
    <s v="IDR"/>
    <n v="120000"/>
    <s v="PEMBAYARAN KIR KENDARAAN BULAN FEB-2020"/>
    <s v="PC-20200213-0013"/>
    <s v="VER-20200218-0023"/>
    <s v="CV-20200303-0136"/>
    <s v="DONE POST TO SAP"/>
  </r>
  <r>
    <x v="1"/>
    <x v="1"/>
    <x v="39"/>
    <m/>
    <s v="IDR"/>
    <n v="120000"/>
    <s v="PEMBAYARAN KIR KENDARAAN BULAN FEB-2020"/>
    <s v="PC-20200213-0013"/>
    <s v="VER-20200218-0023"/>
    <s v="CV-20200303-0136"/>
    <s v="DONE POST TO SAP"/>
  </r>
  <r>
    <x v="1"/>
    <x v="1"/>
    <x v="40"/>
    <m/>
    <s v="IDR"/>
    <n v="100000"/>
    <s v="PEMBAYARAN KIR KENDARAAN BULAN FEB-2020"/>
    <s v="PC-20200213-0013"/>
    <s v="VER-20200218-0023"/>
    <s v="CV-20200303-0136"/>
    <s v="DONE POST TO SAP"/>
  </r>
  <r>
    <x v="2"/>
    <x v="1"/>
    <x v="4"/>
    <n v="102031"/>
    <s v="IDR"/>
    <n v="200000"/>
    <s v="PEMBAYARAN STICKER TAMBANG FEB-2020"/>
    <s v="PC-20200327-0006"/>
    <s v="VER-20200409-0017"/>
    <s v="CV-20200409-0082"/>
    <s v="DONE POST TO SAP"/>
  </r>
  <r>
    <x v="2"/>
    <x v="1"/>
    <x v="40"/>
    <n v="258054"/>
    <s v="IDR"/>
    <n v="200000"/>
    <s v="PEMBAYARAN STICKER TAMBANG FEB-2020"/>
    <s v="PC-20200327-0006"/>
    <s v="VER-20200409-0017"/>
    <s v="CV-20200409-0082"/>
    <s v="DONE POST TO SAP"/>
  </r>
  <r>
    <x v="2"/>
    <x v="2"/>
    <x v="7"/>
    <n v="18613"/>
    <s v="IDR"/>
    <n v="200000"/>
    <s v="PEMBAYARAN STICKER TAMBANG FEB-2020"/>
    <s v="PC-20200327-0006"/>
    <s v="VER-20200409-0017"/>
    <s v="CV-20200409-0082"/>
    <s v="DONE POST TO SAP"/>
  </r>
  <r>
    <x v="2"/>
    <x v="2"/>
    <x v="5"/>
    <n v="64846"/>
    <s v="IDR"/>
    <n v="200000"/>
    <s v="PEMBAYARAN STICKER TAMBANG MAR-2020"/>
    <s v="PC-20200327-0006"/>
    <s v="VER-20200409-0017"/>
    <s v="CV-20200409-0082"/>
    <s v="DONE POST TO SAP"/>
  </r>
  <r>
    <x v="2"/>
    <x v="2"/>
    <x v="21"/>
    <n v="42676"/>
    <s v="IDR"/>
    <n v="200000"/>
    <s v="PEMBAYARAN STICKER TAMBANG MAR-2020"/>
    <s v="PC-20200327-0006"/>
    <s v="VER-20200409-0017"/>
    <s v="CV-20200409-0082"/>
    <s v="DONE POST TO SAP"/>
  </r>
  <r>
    <x v="2"/>
    <x v="2"/>
    <x v="22"/>
    <n v="34233"/>
    <s v="IDR"/>
    <n v="200000"/>
    <s v="PEMBAYARAN STICKER TAMBANG MAR-2020"/>
    <s v="PC-20200327-0006"/>
    <s v="VER-20200409-0017"/>
    <s v="CV-20200409-0082"/>
    <s v="DONE POST TO SAP"/>
  </r>
  <r>
    <x v="2"/>
    <x v="1"/>
    <x v="10"/>
    <n v="70229"/>
    <s v="IDR"/>
    <n v="200000"/>
    <s v="PEMBAYARAN STICKER TAMBANG MAR-2020"/>
    <s v="PC-20200327-0006"/>
    <s v="VER-20200409-0017"/>
    <s v="CV-20200409-0082"/>
    <s v="DONE POST TO SAP"/>
  </r>
  <r>
    <x v="2"/>
    <x v="1"/>
    <x v="30"/>
    <n v="34588"/>
    <s v="IDR"/>
    <n v="200000"/>
    <s v="PEMBAYARAN STICKER TAMBANG MAR-2020"/>
    <s v="PC-20200327-0006"/>
    <s v="VER-20200409-0017"/>
    <s v="CV-20200409-0082"/>
    <s v="DONE POST TO SAP"/>
  </r>
  <r>
    <x v="2"/>
    <x v="1"/>
    <x v="12"/>
    <n v="156177"/>
    <s v="IDR"/>
    <n v="200000"/>
    <s v="PEMBAYARAN STICKER TAMBANG MAR-2020"/>
    <s v="PC-20200327-0006"/>
    <s v="VER-20200409-0017"/>
    <s v="CV-20200409-0082"/>
    <s v="DONE POST TO SAP"/>
  </r>
  <r>
    <x v="2"/>
    <x v="0"/>
    <x v="36"/>
    <n v="121838"/>
    <s v="IDR"/>
    <n v="200000"/>
    <s v="PEMBAYARAN STICKER TAMBANG MAR-2020"/>
    <s v="PC-20200327-0006"/>
    <s v="VER-20200409-0017"/>
    <s v="CV-20200409-0082"/>
    <s v="DONE POST TO SAP"/>
  </r>
  <r>
    <x v="2"/>
    <x v="1"/>
    <x v="37"/>
    <n v="49030"/>
    <s v="IDR"/>
    <n v="200000"/>
    <s v="PEMBAYARAN STICKER TAMBANG MAR-2020"/>
    <s v="PC-20200327-0006"/>
    <s v="VER-20200409-0017"/>
    <s v="CV-20200409-0082"/>
    <s v="DONE POST TO SAP"/>
  </r>
  <r>
    <x v="2"/>
    <x v="2"/>
    <x v="38"/>
    <n v="24707"/>
    <s v="IDR"/>
    <n v="200000"/>
    <s v="PEMBAYARAN STICKER TAMBANG MAR-2020"/>
    <s v="PC-20200327-0006"/>
    <s v="VER-20200409-0017"/>
    <s v="CV-20200409-0082"/>
    <s v="DONE POST TO SAP"/>
  </r>
  <r>
    <x v="2"/>
    <x v="2"/>
    <x v="6"/>
    <n v="25358"/>
    <s v="IDR"/>
    <n v="200000"/>
    <s v="PEMBAYARAN STICKER TAMBANG MAR-2020"/>
    <s v="PC-20200327-0006"/>
    <s v="VER-20200409-0017"/>
    <s v="CV-20200409-0082"/>
    <s v="DONE POST TO SAP"/>
  </r>
  <r>
    <x v="2"/>
    <x v="0"/>
    <x v="31"/>
    <n v="40177"/>
    <s v="IDR"/>
    <n v="200000"/>
    <s v="PEMBAYARAN STICKER TAMBANG MAR-2020"/>
    <s v="PC-20200327-0006"/>
    <s v="VER-20200409-0017"/>
    <s v="CV-20200409-0082"/>
    <s v="DONE POST TO SAP"/>
  </r>
  <r>
    <x v="2"/>
    <x v="2"/>
    <x v="15"/>
    <n v="57781"/>
    <s v="IDR"/>
    <n v="200000"/>
    <s v="PEMBAYARAN STICKER TAMBANG MAR-2020"/>
    <s v="PC-20200327-0006"/>
    <s v="VER-20200409-0017"/>
    <s v="CV-20200409-0082"/>
    <s v="DONE POST TO SAP"/>
  </r>
  <r>
    <x v="2"/>
    <x v="0"/>
    <x v="18"/>
    <n v="146828"/>
    <s v="IDR"/>
    <n v="200000"/>
    <s v="PEMBAYARAN STICKER TAMBANG MAR-2020"/>
    <s v="PC-20200327-0006"/>
    <s v="VER-20200409-0017"/>
    <s v="CV-20200409-0082"/>
    <s v="DONE POST TO SAP"/>
  </r>
  <r>
    <x v="2"/>
    <x v="0"/>
    <x v="19"/>
    <n v="165545"/>
    <s v="IDR"/>
    <n v="200000"/>
    <s v="PEMBAYARAN STICKER TAMBANG MAR-2020"/>
    <s v="PC-20200327-0006"/>
    <s v="VER-20200409-0017"/>
    <s v="CV-20200409-0082"/>
    <s v="DONE POST TO SAP"/>
  </r>
  <r>
    <x v="2"/>
    <x v="1"/>
    <x v="20"/>
    <n v="149963"/>
    <s v="IDR"/>
    <n v="200000"/>
    <s v="PEMBAYARAN STICKER TAMBANG MAR-2020"/>
    <s v="PC-20200327-0006"/>
    <s v="VER-20200409-0017"/>
    <s v="CV-20200409-0082"/>
    <s v="DONE POST TO SAP"/>
  </r>
  <r>
    <x v="2"/>
    <x v="1"/>
    <x v="24"/>
    <n v="30913"/>
    <s v="IDR"/>
    <n v="200000"/>
    <s v="PEMBAYARAN STICKER TAMBANG MAR-2020"/>
    <s v="PC-20200327-0006"/>
    <s v="VER-20200409-0017"/>
    <s v="CV-20200409-0082"/>
    <s v="DONE POST TO SAP"/>
  </r>
  <r>
    <x v="2"/>
    <x v="1"/>
    <x v="13"/>
    <n v="59744"/>
    <s v="IDR"/>
    <n v="200000"/>
    <s v="PEMBAYARAN STICKER TAMBANG MAR-2020"/>
    <s v="PC-20200327-0006"/>
    <s v="VER-20200409-0017"/>
    <s v="CV-20200409-0082"/>
    <s v="DONE POST TO SAP"/>
  </r>
  <r>
    <x v="2"/>
    <x v="1"/>
    <x v="14"/>
    <n v="27913"/>
    <s v="IDR"/>
    <n v="200000"/>
    <s v="PEMBAYARAN STICKER TAMBANG MAR-2020"/>
    <s v="PC-20200327-0006"/>
    <s v="VER-20200409-0017"/>
    <s v="CV-20200409-0082"/>
    <s v="DONE POST TO SAP"/>
  </r>
  <r>
    <x v="2"/>
    <x v="1"/>
    <x v="16"/>
    <n v="15003"/>
    <s v="IDR"/>
    <n v="200000"/>
    <s v="PEMBAYARAN STICKER TAMBANG MAR-2020"/>
    <s v="PC-20200327-0006"/>
    <s v="VER-20200409-0017"/>
    <s v="CV-20200409-0082"/>
    <s v="DONE POST TO SAP"/>
  </r>
  <r>
    <x v="2"/>
    <x v="0"/>
    <x v="17"/>
    <n v="229481"/>
    <s v="IDR"/>
    <n v="200000"/>
    <s v="PEMBAYARAN STICKER TAMBANG MAR-2020"/>
    <s v="PC-20200327-0006"/>
    <s v="VER-20200409-0017"/>
    <s v="CV-20200409-0082"/>
    <s v="DONE POST TO SAP"/>
  </r>
  <r>
    <x v="2"/>
    <x v="2"/>
    <x v="8"/>
    <n v="25227"/>
    <s v="IDR"/>
    <n v="200000"/>
    <s v="PEMBAYARAN STICKER TAMBANG MAR-2020"/>
    <s v="PC-20200327-0006"/>
    <s v="VER-20200409-0017"/>
    <s v="CV-20200409-0082"/>
    <s v="DONE POST TO SAP"/>
  </r>
  <r>
    <x v="2"/>
    <x v="1"/>
    <x v="25"/>
    <n v="25570"/>
    <s v="IDR"/>
    <n v="200000"/>
    <s v="PEMBAYARAN STICKER TAMBANG MAR-2020"/>
    <s v="PC-20200327-0006"/>
    <s v="VER-20200409-0017"/>
    <s v="CV-20200409-0082"/>
    <s v="DONE POST TO SAP"/>
  </r>
  <r>
    <x v="2"/>
    <x v="1"/>
    <x v="41"/>
    <n v="55239"/>
    <s v="IDR"/>
    <n v="300000"/>
    <s v="PEMBAYARAN STICKER TAMBANG MAR-2020"/>
    <s v="PC-20200327-0007"/>
    <s v="VER-20200416-0009"/>
    <s v="CV-20200416-0020"/>
    <s v="DONE POST TO SAP"/>
  </r>
  <r>
    <x v="2"/>
    <x v="0"/>
    <x v="29"/>
    <n v="23981"/>
    <s v="IDR"/>
    <n v="200000"/>
    <s v="PEMBAYARAN STICKER TAMBANG MAR-2020"/>
    <s v="PC-20200327-0007"/>
    <s v="VER-20200416-0009"/>
    <s v="CV-20200416-0020"/>
    <s v="DONE POST TO SAP"/>
  </r>
  <r>
    <x v="2"/>
    <x v="1"/>
    <x v="11"/>
    <n v="132746"/>
    <s v="IDR"/>
    <n v="200000"/>
    <s v="PEMBAYARAN STICKER TAMBANG MAR-2020"/>
    <s v="PC-20200327-0007"/>
    <s v="VER-20200416-0009"/>
    <s v="CV-20200416-0020"/>
    <s v="DONE POST TO SAP"/>
  </r>
  <r>
    <x v="2"/>
    <x v="1"/>
    <x v="28"/>
    <n v="132746"/>
    <s v="IDR"/>
    <n v="200000"/>
    <s v="PEMBAYARAN STICKER TAMBANG MAR-2020"/>
    <s v="PC-20200327-0007"/>
    <s v="VER-20200416-0009"/>
    <s v="CV-20200416-0020"/>
    <s v="DONE POST TO SAP"/>
  </r>
  <r>
    <x v="2"/>
    <x v="0"/>
    <x v="32"/>
    <n v="26663"/>
    <s v="IDR"/>
    <n v="200000"/>
    <s v="PEMBAYARAN STICKER TAMBANG MAR-2020"/>
    <s v="PC-20200327-0007"/>
    <s v="VER-20200416-0009"/>
    <s v="CV-20200416-0020"/>
    <s v="DONE POST TO SAP"/>
  </r>
  <r>
    <x v="2"/>
    <x v="1"/>
    <x v="33"/>
    <n v="37364"/>
    <s v="IDR"/>
    <n v="200000"/>
    <s v="PEMBAYARAN STICKER TAMBANG MAR-2020"/>
    <s v="PC-20200327-0007"/>
    <s v="VER-20200416-0009"/>
    <s v="CV-20200416-0020"/>
    <s v="DONE POST TO SAP"/>
  </r>
  <r>
    <x v="2"/>
    <x v="0"/>
    <x v="34"/>
    <n v="31278"/>
    <s v="IDR"/>
    <n v="200000"/>
    <s v="PEMBAYARAN STICKER TAMBANG MAR-2020"/>
    <s v="PC-20200327-0007"/>
    <s v="VER-20200416-0009"/>
    <s v="CV-20200416-0020"/>
    <s v="DONE POST TO SAP"/>
  </r>
  <r>
    <x v="3"/>
    <x v="1"/>
    <x v="16"/>
    <n v="75148"/>
    <s v="IDR"/>
    <n v="200000"/>
    <s v="PM STIKER TAMBANG BULAN MAY2020"/>
    <s v="PC-20200529-0002"/>
    <s v="VER-20200606-0001"/>
    <s v="CV-20200606-0001"/>
    <s v="DONE POST TO SAP"/>
  </r>
  <r>
    <x v="3"/>
    <x v="0"/>
    <x v="18"/>
    <n v="148086"/>
    <s v="IDR"/>
    <n v="200000"/>
    <s v="PM STIKER TAMBANG BULAN MAY2020"/>
    <s v="PC-20200529-0002"/>
    <s v="VER-20200606-0001"/>
    <s v="CV-20200606-0001"/>
    <s v="DONE POST TO SAP"/>
  </r>
  <r>
    <x v="3"/>
    <x v="0"/>
    <x v="3"/>
    <n v="38734"/>
    <s v="IDR"/>
    <n v="200000"/>
    <s v="PM STIKER TAMBANG BULAN MAY2020"/>
    <s v="PC-20200529-0002"/>
    <s v="VER-20200606-0001"/>
    <s v="CV-20200606-0001"/>
    <s v="DONE POST TO SAP"/>
  </r>
  <r>
    <x v="3"/>
    <x v="0"/>
    <x v="9"/>
    <n v="93487"/>
    <s v="IDR"/>
    <n v="200000"/>
    <s v="PM STIKER TAMBANG BULAN MAY2020"/>
    <s v="PC-20200529-0002"/>
    <s v="VER-20200606-0001"/>
    <s v="CV-20200606-0001"/>
    <s v="DONE POST TO SAP"/>
  </r>
  <r>
    <x v="3"/>
    <x v="0"/>
    <x v="17"/>
    <n v="231240"/>
    <s v="IDR"/>
    <n v="200000"/>
    <s v="PM STIKER TAMBANG BULAN MAY2020"/>
    <s v="PC-20200529-0002"/>
    <s v="VER-20200606-0001"/>
    <s v="CV-20200606-0001"/>
    <s v="DONE POST TO SAP"/>
  </r>
  <r>
    <x v="3"/>
    <x v="2"/>
    <x v="15"/>
    <n v="59070"/>
    <s v="IDR"/>
    <n v="200000"/>
    <s v="PM STIKER TAMBANG BULAN MAY2020"/>
    <s v="PC-20200529-0002"/>
    <s v="VER-20200606-0001"/>
    <s v="CV-20200606-0001"/>
    <s v="DONE POST TO SAP"/>
  </r>
  <r>
    <x v="3"/>
    <x v="1"/>
    <x v="25"/>
    <n v="25759"/>
    <s v="IDR"/>
    <n v="200000"/>
    <s v="PM STIKER TAMBANG BULAN MAY2020"/>
    <s v="PC-20200529-0002"/>
    <s v="VER-20200606-0001"/>
    <s v="CV-20200606-0001"/>
    <s v="DONE POST TO SAP"/>
  </r>
  <r>
    <x v="3"/>
    <x v="1"/>
    <x v="40"/>
    <n v="260695"/>
    <s v="IDR"/>
    <n v="200000"/>
    <s v="PM STIKER TAMBANG BULAN MAY2020"/>
    <s v="PC-20200529-0002"/>
    <s v="VER-20200606-0001"/>
    <s v="CV-20200606-0001"/>
    <s v="DONE POST TO SAP"/>
  </r>
  <r>
    <x v="3"/>
    <x v="2"/>
    <x v="27"/>
    <n v="30533"/>
    <s v="IDR"/>
    <n v="200000"/>
    <s v="PM STIKER TAMBANG BULAN MAR2020"/>
    <s v="PC-20200529-0002"/>
    <s v="VER-20200606-0001"/>
    <s v="CV-20200606-0001"/>
    <s v="DONE POST TO SAP"/>
  </r>
  <r>
    <x v="3"/>
    <x v="0"/>
    <x v="39"/>
    <n v="54787"/>
    <s v="IDR"/>
    <n v="200000"/>
    <s v="PM STIKER TAMBANG BULAN MAR2020"/>
    <s v="PC-20200529-0002"/>
    <s v="VER-20200606-0001"/>
    <s v="CV-20200606-0001"/>
    <s v="DONE POST TO SAP"/>
  </r>
  <r>
    <x v="3"/>
    <x v="0"/>
    <x v="1"/>
    <n v="47826"/>
    <s v="IDR"/>
    <n v="200000"/>
    <s v="PM STIKER TAMBANG BULAN MAY2020"/>
    <s v="PC-20200529-0002"/>
    <s v="VER-20200606-0001"/>
    <s v="CV-20200606-0001"/>
    <s v="DONE POST TO SAP"/>
  </r>
  <r>
    <x v="3"/>
    <x v="0"/>
    <x v="0"/>
    <n v="90483"/>
    <s v="IDR"/>
    <n v="200000"/>
    <s v="PM STIKER TAMBANG BULAN MAY2020"/>
    <s v="PC-20200529-0002"/>
    <s v="VER-20200606-0001"/>
    <s v="CV-20200606-0001"/>
    <s v="DONE POST TO SAP"/>
  </r>
  <r>
    <x v="3"/>
    <x v="0"/>
    <x v="26"/>
    <n v="32061"/>
    <s v="IDR"/>
    <n v="200000"/>
    <s v="PM STIKER TAMBANG BULAN MAY2020"/>
    <s v="PC-20200529-0002"/>
    <s v="VER-20200606-0001"/>
    <s v="CV-20200606-0001"/>
    <s v="DONE POST TO SAP"/>
  </r>
  <r>
    <x v="3"/>
    <x v="1"/>
    <x v="41"/>
    <n v="109434"/>
    <s v="IDR"/>
    <n v="300000"/>
    <s v="PM STIKER TAMBANG BULAN APR2020"/>
    <s v="PC-20200529-0002"/>
    <s v="VER-20200606-0001"/>
    <s v="CV-20200606-0001"/>
    <s v="DONE POST TO SAP"/>
  </r>
  <r>
    <x v="3"/>
    <x v="2"/>
    <x v="35"/>
    <n v="62763"/>
    <s v="IDR"/>
    <n v="200000"/>
    <s v="PM STIKER TAMBANG BULAN MAY2020"/>
    <s v="PC-20200529-0002"/>
    <s v="VER-20200606-0001"/>
    <s v="CV-20200606-0001"/>
    <s v="DONE POST TO SAP"/>
  </r>
  <r>
    <x v="3"/>
    <x v="2"/>
    <x v="7"/>
    <n v="191160"/>
    <s v="IDR"/>
    <n v="200000"/>
    <s v="PM STIKER TAMBANG BULAN MAY2020"/>
    <s v="PC-20200529-0002"/>
    <s v="VER-20200606-0001"/>
    <s v="CV-20200606-0001"/>
    <s v="DONE POST TO SAP"/>
  </r>
  <r>
    <x v="3"/>
    <x v="1"/>
    <x v="4"/>
    <n v="102959"/>
    <s v="IDR"/>
    <n v="200000"/>
    <s v="PM STIKER TAMBANG BULAN MAY2020"/>
    <s v="PC-20200529-0002"/>
    <s v="VER-20200606-0001"/>
    <s v="CV-20200606-0001"/>
    <s v="DONE POST TO SAP"/>
  </r>
  <r>
    <x v="3"/>
    <x v="0"/>
    <x v="19"/>
    <n v="166635"/>
    <s v="IDR"/>
    <n v="200000"/>
    <s v="PM STIKER TAMBANG BULAN MAY2020"/>
    <s v="PC-20200529-0001"/>
    <s v="VER-20200606-0002"/>
    <s v="CV-20200606-0002"/>
    <s v="DONE POST TO SAP"/>
  </r>
  <r>
    <x v="3"/>
    <x v="1"/>
    <x v="20"/>
    <n v="150901"/>
    <s v="IDR"/>
    <n v="200000"/>
    <s v="PM STIKER TAMBANG BULAN MAY2020"/>
    <s v="PC-20200529-0001"/>
    <s v="VER-20200606-0002"/>
    <s v="CV-20200606-0002"/>
    <s v="DONE POST TO SAP"/>
  </r>
  <r>
    <x v="3"/>
    <x v="2"/>
    <x v="5"/>
    <n v="67683"/>
    <s v="IDR"/>
    <n v="200000"/>
    <s v="PM STIKER TAMBANG BULAN MAY2020"/>
    <s v="PC-20200529-0001"/>
    <s v="VER-20200606-0002"/>
    <s v="CV-20200606-0002"/>
    <s v="DONE POST TO SAP"/>
  </r>
  <r>
    <x v="3"/>
    <x v="2"/>
    <x v="21"/>
    <n v="44507"/>
    <s v="IDR"/>
    <n v="200000"/>
    <s v="PM STIKER TAMBANG BULAN MAY2020"/>
    <s v="PC-20200529-0001"/>
    <s v="VER-20200606-0002"/>
    <s v="CV-20200606-0002"/>
    <s v="DONE POST TO SAP"/>
  </r>
  <r>
    <x v="3"/>
    <x v="2"/>
    <x v="22"/>
    <n v="36102"/>
    <s v="IDR"/>
    <n v="200000"/>
    <s v="PM STIKER TAMBANG BULAN MAY2020"/>
    <s v="PC-20200529-0001"/>
    <s v="VER-20200606-0002"/>
    <s v="CV-20200606-0002"/>
    <s v="DONE POST TO SAP"/>
  </r>
  <r>
    <x v="3"/>
    <x v="2"/>
    <x v="6"/>
    <n v="26385"/>
    <s v="IDR"/>
    <n v="200000"/>
    <s v="PM STIKER TAMBANG BULAN MAY2020"/>
    <s v="PC-20200529-0001"/>
    <s v="VER-20200606-0002"/>
    <s v="CV-20200606-0002"/>
    <s v="DONE POST TO SAP"/>
  </r>
  <r>
    <x v="3"/>
    <x v="1"/>
    <x v="24"/>
    <n v="32416"/>
    <s v="IDR"/>
    <n v="200000"/>
    <s v="PM STIKER TAMBANG BULAN MAY2020"/>
    <s v="PC-20200529-0001"/>
    <s v="VER-20200606-0002"/>
    <s v="CV-20200606-0002"/>
    <s v="DONE POST TO SAP"/>
  </r>
  <r>
    <x v="3"/>
    <x v="2"/>
    <x v="8"/>
    <n v="25981"/>
    <s v="IDR"/>
    <n v="200000"/>
    <s v="PM STIKER TAMBANG BULAN MAY2020"/>
    <s v="PC-20200529-0001"/>
    <s v="VER-20200606-0002"/>
    <s v="CV-20200606-0002"/>
    <s v="DONE POST TO SAP"/>
  </r>
  <r>
    <x v="3"/>
    <x v="1"/>
    <x v="10"/>
    <n v="71580"/>
    <s v="IDR"/>
    <n v="200000"/>
    <s v="PM STIKER TAMBANG BULAN MAY2020"/>
    <s v="PC-20200529-0001"/>
    <s v="VER-20200606-0002"/>
    <s v="CV-20200606-0002"/>
    <s v="DONE POST TO SAP"/>
  </r>
  <r>
    <x v="3"/>
    <x v="2"/>
    <x v="27"/>
    <n v="31886"/>
    <s v="IDR"/>
    <n v="200000"/>
    <s v="PM STIKER TAMBANG BULAN MAY2020"/>
    <s v="PC-20200529-0001"/>
    <s v="VER-20200606-0002"/>
    <s v="CV-20200606-0002"/>
    <s v="DONE POST TO SAP"/>
  </r>
  <r>
    <x v="3"/>
    <x v="1"/>
    <x v="28"/>
    <n v="149981"/>
    <s v="IDR"/>
    <n v="200000"/>
    <s v="PM STIKER TAMBANG BULAN MAY2020"/>
    <s v="PC-20200529-0001"/>
    <s v="VER-20200606-0002"/>
    <s v="CV-20200606-0002"/>
    <s v="DONE POST TO SAP"/>
  </r>
  <r>
    <x v="3"/>
    <x v="0"/>
    <x v="29"/>
    <n v="24831"/>
    <s v="IDR"/>
    <n v="200000"/>
    <s v="PM STIKER TAMBANG BULAN MAY2020"/>
    <s v="PC-20200529-0001"/>
    <s v="VER-20200606-0002"/>
    <s v="CV-20200606-0002"/>
    <s v="DONE POST TO SAP"/>
  </r>
  <r>
    <x v="3"/>
    <x v="1"/>
    <x v="30"/>
    <n v="35855"/>
    <s v="IDR"/>
    <n v="200000"/>
    <s v="PM STIKER TAMBANG BULAN MAY2020"/>
    <s v="PC-20200529-0001"/>
    <s v="VER-20200606-0002"/>
    <s v="CV-20200606-0002"/>
    <s v="DONE POST TO SAP"/>
  </r>
  <r>
    <x v="3"/>
    <x v="0"/>
    <x v="31"/>
    <n v="41276"/>
    <s v="IDR"/>
    <n v="200000"/>
    <s v="PM STIKER TAMBANG BULAN MAY2020"/>
    <s v="PC-20200529-0001"/>
    <s v="VER-20200606-0002"/>
    <s v="CV-20200606-0002"/>
    <s v="DONE POST TO SAP"/>
  </r>
  <r>
    <x v="3"/>
    <x v="1"/>
    <x v="11"/>
    <n v="134451"/>
    <s v="IDR"/>
    <n v="200000"/>
    <s v="PM STIKER TAMBANG BULAN MAY2020"/>
    <s v="PC-20200529-0001"/>
    <s v="VER-20200606-0002"/>
    <s v="CV-20200606-0002"/>
    <s v="DONE POST TO SAP"/>
  </r>
  <r>
    <x v="3"/>
    <x v="0"/>
    <x v="32"/>
    <n v="28524"/>
    <s v="IDR"/>
    <n v="200000"/>
    <s v="PM STIKER TAMBANG BULAN MAY2020"/>
    <s v="PC-20200529-0001"/>
    <s v="VER-20200606-0002"/>
    <s v="CV-20200606-0002"/>
    <s v="DONE POST TO SAP"/>
  </r>
  <r>
    <x v="3"/>
    <x v="1"/>
    <x v="33"/>
    <n v="38948"/>
    <s v="IDR"/>
    <n v="200000"/>
    <s v="PM STIKER TAMBANG BULAN MAY2020"/>
    <s v="PC-20200529-0001"/>
    <s v="VER-20200606-0002"/>
    <s v="CV-20200606-0002"/>
    <s v="DONE POST TO SAP"/>
  </r>
  <r>
    <x v="3"/>
    <x v="0"/>
    <x v="34"/>
    <n v="32322"/>
    <s v="IDR"/>
    <n v="200000"/>
    <s v="PM STIKER TAMBANG BULAN MAY2020"/>
    <s v="PC-20200529-0001"/>
    <s v="VER-20200606-0002"/>
    <s v="CV-20200606-0002"/>
    <s v="DONE POST TO SAP"/>
  </r>
  <r>
    <x v="3"/>
    <x v="1"/>
    <x v="12"/>
    <n v="161232"/>
    <s v="IDR"/>
    <n v="200000"/>
    <s v="PM STIKER TAMBANG BULAN MAY2020"/>
    <s v="PC-20200529-0001"/>
    <s v="VER-20200606-0002"/>
    <s v="CV-20200606-0002"/>
    <s v="DONE POST TO SAP"/>
  </r>
  <r>
    <x v="3"/>
    <x v="0"/>
    <x v="36"/>
    <n v="123521"/>
    <s v="IDR"/>
    <n v="200000"/>
    <s v="PM STIKER TAMBANG BULAN MAY2020"/>
    <s v="PC-20200529-0001"/>
    <s v="VER-20200606-0002"/>
    <s v="CV-20200606-0002"/>
    <s v="DONE POST TO SAP"/>
  </r>
  <r>
    <x v="3"/>
    <x v="1"/>
    <x v="37"/>
    <n v="51434"/>
    <s v="IDR"/>
    <n v="200000"/>
    <s v="PM STIKER TAMBANG BULAN MAY2020"/>
    <s v="PC-20200529-0001"/>
    <s v="VER-20200606-0002"/>
    <s v="CV-20200606-0002"/>
    <s v="DONE POST TO SAP"/>
  </r>
  <r>
    <x v="3"/>
    <x v="1"/>
    <x v="13"/>
    <n v="61987"/>
    <s v="IDR"/>
    <n v="200000"/>
    <s v="PM STIKER TAMBANG BULAN MAY2020"/>
    <s v="PC-20200529-0001"/>
    <s v="VER-20200606-0002"/>
    <s v="CV-20200606-0002"/>
    <s v="DONE POST TO SAP"/>
  </r>
  <r>
    <x v="3"/>
    <x v="1"/>
    <x v="14"/>
    <n v="29860"/>
    <s v="IDR"/>
    <n v="200000"/>
    <s v="PM STIKER TAMBANG BULAN MAY2020"/>
    <s v="PC-20200529-0001"/>
    <s v="VER-20200606-0002"/>
    <s v="CV-20200606-0002"/>
    <s v="DONE POST TO SAP"/>
  </r>
  <r>
    <x v="3"/>
    <x v="2"/>
    <x v="38"/>
    <n v="25765"/>
    <s v="IDR"/>
    <n v="200000"/>
    <s v="PM STIKER TAMBANG BULAN MAY2020"/>
    <s v="PC-20200529-0001"/>
    <s v="VER-20200606-0002"/>
    <s v="CV-20200606-0002"/>
    <s v="DONE POST TO SAP"/>
  </r>
  <r>
    <x v="3"/>
    <x v="1"/>
    <x v="39"/>
    <n v="57764"/>
    <s v="IDR"/>
    <n v="200000"/>
    <s v="PM STIKER TAMBANG BULAN MAY2020"/>
    <s v="PC-20200529-0001"/>
    <s v="VER-20200606-0002"/>
    <s v="CV-20200606-0002"/>
    <s v="DONE POST TO SAP"/>
  </r>
  <r>
    <x v="4"/>
    <x v="1"/>
    <x v="4"/>
    <n v="103415"/>
    <s v="IDR"/>
    <n v="200000"/>
    <s v="PM STIKER TAMBANG BULAN JULI 2020"/>
    <s v="PC-20200730-0002"/>
    <s v="VER-20200805-0031"/>
    <s v="CV-20200805-0096"/>
    <s v="DONE POST TO SAP"/>
  </r>
  <r>
    <x v="4"/>
    <x v="0"/>
    <x v="1"/>
    <n v="50975"/>
    <s v="IDR"/>
    <n v="200000"/>
    <s v="PM STIKER TAMBANG BULAN JULI 2020"/>
    <s v="PC-20200730-0002"/>
    <s v="VER-20200805-0031"/>
    <s v="CV-20200805-0096"/>
    <s v="DONE POST TO SAP"/>
  </r>
  <r>
    <x v="4"/>
    <x v="2"/>
    <x v="15"/>
    <n v="60465"/>
    <s v="IDR"/>
    <n v="200000"/>
    <s v="PM STIKER TAMBANG BULAN JULI 2020"/>
    <s v="PC-20200730-0002"/>
    <s v="VER-20200805-0031"/>
    <s v="CV-20200805-0096"/>
    <s v="DONE POST TO SAP"/>
  </r>
  <r>
    <x v="4"/>
    <x v="0"/>
    <x v="17"/>
    <n v="231708"/>
    <s v="IDR"/>
    <n v="200000"/>
    <s v="PM STIKER TAMBANG BULAN JULI 2020"/>
    <s v="PC-20200730-0002"/>
    <s v="VER-20200805-0031"/>
    <s v="CV-20200805-0096"/>
    <s v="DONE POST TO SAP"/>
  </r>
  <r>
    <x v="4"/>
    <x v="0"/>
    <x v="18"/>
    <n v="149020"/>
    <s v="IDR"/>
    <n v="200000"/>
    <s v="PM STIKER TAMBANG BULAN JULI 2020"/>
    <s v="PC-20200730-0002"/>
    <s v="VER-20200805-0031"/>
    <s v="CV-20200805-0096"/>
    <s v="DONE POST TO SAP"/>
  </r>
  <r>
    <x v="4"/>
    <x v="0"/>
    <x v="19"/>
    <n v="168327"/>
    <s v="IDR"/>
    <n v="200000"/>
    <s v="PM STIKER TAMBANG BULAN JULI 2020"/>
    <s v="PC-20200730-0002"/>
    <s v="VER-20200805-0031"/>
    <s v="CV-20200805-0096"/>
    <s v="DONE POST TO SAP"/>
  </r>
  <r>
    <x v="4"/>
    <x v="1"/>
    <x v="20"/>
    <n v="152445"/>
    <s v="IDR"/>
    <n v="200000"/>
    <s v="PM STIKER TAMBANG BULAN JULI 2020"/>
    <s v="PC-20200730-0002"/>
    <s v="VER-20200805-0031"/>
    <s v="CV-20200805-0096"/>
    <s v="DONE POST TO SAP"/>
  </r>
  <r>
    <x v="4"/>
    <x v="2"/>
    <x v="5"/>
    <n v="6920"/>
    <s v="IDR"/>
    <n v="200000"/>
    <s v="PM STIKER TAMBANG BULAN JULI 2020"/>
    <s v="PC-20200730-0002"/>
    <s v="VER-20200805-0031"/>
    <s v="CV-20200805-0096"/>
    <s v="DONE POST TO SAP"/>
  </r>
  <r>
    <x v="4"/>
    <x v="2"/>
    <x v="21"/>
    <n v="45989"/>
    <s v="IDR"/>
    <n v="200000"/>
    <s v="PM STIKER TAMBANG BULAN JULI 2020"/>
    <s v="PC-20200730-0002"/>
    <s v="VER-20200805-0031"/>
    <s v="CV-20200805-0096"/>
    <s v="DONE POST TO SAP"/>
  </r>
  <r>
    <x v="4"/>
    <x v="2"/>
    <x v="22"/>
    <n v="37361"/>
    <s v="IDR"/>
    <n v="200000"/>
    <s v="PM STIKER TAMBANG BULAN JULI 2020"/>
    <s v="PC-20200730-0002"/>
    <s v="VER-20200805-0031"/>
    <s v="CV-20200805-0096"/>
    <s v="DONE POST TO SAP"/>
  </r>
  <r>
    <x v="4"/>
    <x v="2"/>
    <x v="6"/>
    <n v="27817"/>
    <s v="IDR"/>
    <n v="200000"/>
    <s v="PM STIKER TAMBANG BULAN JULI 2020"/>
    <s v="PC-20200730-0002"/>
    <s v="VER-20200805-0031"/>
    <s v="CV-20200805-0096"/>
    <s v="DONE POST TO SAP"/>
  </r>
  <r>
    <x v="4"/>
    <x v="2"/>
    <x v="7"/>
    <n v="19641"/>
    <s v="IDR"/>
    <n v="200000"/>
    <s v="PM STIKER TAMBANG BULAN JULI 2020"/>
    <s v="PC-20200730-0002"/>
    <s v="VER-20200805-0031"/>
    <s v="CV-20200805-0096"/>
    <s v="DONE POST TO SAP"/>
  </r>
  <r>
    <x v="4"/>
    <x v="1"/>
    <x v="24"/>
    <n v="34403"/>
    <s v="IDR"/>
    <n v="200000"/>
    <s v="PM STIKER TAMBANG BULAN JULI 2020"/>
    <s v="PC-20200730-0002"/>
    <s v="VER-20200805-0031"/>
    <s v="CV-20200805-0096"/>
    <s v="DONE POST TO SAP"/>
  </r>
  <r>
    <x v="4"/>
    <x v="2"/>
    <x v="8"/>
    <n v="16613"/>
    <s v="IDR"/>
    <n v="200000"/>
    <s v="PM STIKER TAMBANG BULAN JULI 2020"/>
    <s v="PC-20200730-0002"/>
    <s v="VER-20200805-0031"/>
    <s v="CV-20200805-0096"/>
    <s v="DONE POST TO SAP"/>
  </r>
  <r>
    <x v="4"/>
    <x v="0"/>
    <x v="9"/>
    <n v="95960"/>
    <s v="IDR"/>
    <n v="200000"/>
    <s v="PM STIKER TAMBANG BULAN JULI 2020"/>
    <s v="PC-20200730-0002"/>
    <s v="VER-20200805-0031"/>
    <s v="CV-20200805-0096"/>
    <s v="DONE POST TO SAP"/>
  </r>
  <r>
    <x v="4"/>
    <x v="0"/>
    <x v="39"/>
    <n v="60452"/>
    <s v="IDR"/>
    <n v="200000"/>
    <s v="PM STIKER TAMBANG BULAN JULI 2020"/>
    <s v="PC-20200730-0002"/>
    <s v="VER-20200805-0031"/>
    <s v="CV-20200805-0096"/>
    <s v="DONE POST TO SAP"/>
  </r>
  <r>
    <x v="4"/>
    <x v="1"/>
    <x v="25"/>
    <n v="26365"/>
    <s v="IDR"/>
    <n v="200000"/>
    <s v="PM STIKER TAMBANG BULAN JULI 2020"/>
    <s v="PC-20200730-0002"/>
    <s v="VER-20200805-0031"/>
    <s v="CV-20200805-0096"/>
    <s v="DONE POST TO SAP"/>
  </r>
  <r>
    <x v="4"/>
    <x v="1"/>
    <x v="10"/>
    <n v="72673"/>
    <s v="IDR"/>
    <n v="200000"/>
    <s v="PM STIKER TAMBANG BULAN JULI 2020"/>
    <s v="PC-20200730-0002"/>
    <s v="VER-20200805-0031"/>
    <s v="CV-20200805-0096"/>
    <s v="DONE POST TO SAP"/>
  </r>
  <r>
    <x v="4"/>
    <x v="0"/>
    <x v="3"/>
    <n v="40354"/>
    <s v="IDR"/>
    <n v="200000"/>
    <s v="PM STIKER TAMBANG BULAN JULI 2020"/>
    <s v="PC-20200730-0002"/>
    <s v="VER-20200805-0031"/>
    <s v="CV-20200805-0096"/>
    <s v="DONE POST TO SAP"/>
  </r>
  <r>
    <x v="4"/>
    <x v="2"/>
    <x v="27"/>
    <n v="34050"/>
    <s v="IDR"/>
    <n v="200000"/>
    <s v="PM STIKER TAMBANG BULAN JULI 2020"/>
    <s v="PC-20200730-0002"/>
    <s v="VER-20200805-0031"/>
    <s v="CV-20200805-0096"/>
    <s v="DONE POST TO SAP"/>
  </r>
  <r>
    <x v="4"/>
    <x v="1"/>
    <x v="28"/>
    <n v="152459"/>
    <s v="IDR"/>
    <n v="200000"/>
    <s v="PM STIKER TAMBANG BULAN JULI 2020"/>
    <s v="PC-20200730-0002"/>
    <s v="VER-20200805-0031"/>
    <s v="CV-20200805-0096"/>
    <s v="DONE POST TO SAP"/>
  </r>
  <r>
    <x v="4"/>
    <x v="0"/>
    <x v="29"/>
    <n v="25673"/>
    <s v="IDR"/>
    <n v="200000"/>
    <s v="PM STIKER TAMBANG BULAN JULI 2020"/>
    <s v="PC-20200730-0002"/>
    <s v="VER-20200805-0031"/>
    <s v="CV-20200805-0096"/>
    <s v="DONE POST TO SAP"/>
  </r>
  <r>
    <x v="4"/>
    <x v="1"/>
    <x v="30"/>
    <n v="37028"/>
    <s v="IDR"/>
    <n v="200000"/>
    <s v="PM STIKER TAMBANG BULAN JULI 2020"/>
    <s v="PC-20200730-0002"/>
    <s v="VER-20200805-0031"/>
    <s v="CV-20200805-0096"/>
    <s v="DONE POST TO SAP"/>
  </r>
  <r>
    <x v="4"/>
    <x v="0"/>
    <x v="31"/>
    <n v="42205"/>
    <s v="IDR"/>
    <n v="200000"/>
    <s v="PM STIKER TAMBANG BULAN JULI 2020"/>
    <s v="PC-20200730-0002"/>
    <s v="VER-20200805-0031"/>
    <s v="CV-20200805-0096"/>
    <s v="DONE POST TO SAP"/>
  </r>
  <r>
    <x v="4"/>
    <x v="1"/>
    <x v="11"/>
    <n v="136819"/>
    <s v="IDR"/>
    <n v="200000"/>
    <s v="PM STIKER TAMBANG BULAN JULI 2020"/>
    <s v="PC-20200730-0002"/>
    <s v="VER-20200805-0031"/>
    <s v="CV-20200805-0096"/>
    <s v="DONE POST TO SAP"/>
  </r>
  <r>
    <x v="4"/>
    <x v="0"/>
    <x v="32"/>
    <n v="29978"/>
    <s v="IDR"/>
    <n v="200000"/>
    <s v="PM STIKER TAMBANG BULAN JULI 2020"/>
    <s v="PC-20200730-0003"/>
    <s v="VER-20200805-0033"/>
    <s v="CV-20200805-0097"/>
    <s v="DONE POST TO SAP"/>
  </r>
  <r>
    <x v="4"/>
    <x v="1"/>
    <x v="33"/>
    <n v="41100"/>
    <s v="IDR"/>
    <n v="200000"/>
    <s v="PM STIKER TAMBANG BULAN JULI 2020"/>
    <s v="PC-20200730-0003"/>
    <s v="VER-20200805-0033"/>
    <s v="CV-20200805-0097"/>
    <s v="DONE POST TO SAP"/>
  </r>
  <r>
    <x v="4"/>
    <x v="0"/>
    <x v="26"/>
    <n v="35008"/>
    <s v="IDR"/>
    <n v="280000"/>
    <s v="PM STIKER TAMBANG BULAN JULI 2020"/>
    <s v="PC-20200730-0003"/>
    <s v="VER-20200805-0033"/>
    <s v="CV-20200805-0097"/>
    <s v="DONE POST TO SAP"/>
  </r>
  <r>
    <x v="4"/>
    <x v="1"/>
    <x v="41"/>
    <n v="55415"/>
    <s v="IDR"/>
    <n v="300000"/>
    <s v="PM STIKER TAMBANG BULAN JUNI 2020"/>
    <s v="PC-20200730-0003"/>
    <s v="VER-20200805-0033"/>
    <s v="CV-20200805-0097"/>
    <s v="DONE POST TO SAP"/>
  </r>
  <r>
    <x v="4"/>
    <x v="0"/>
    <x v="34"/>
    <n v="33432"/>
    <s v="IDR"/>
    <n v="200000"/>
    <s v="PM STIKER TAMBANG BULAN JULI 2020"/>
    <s v="PC-20200730-0003"/>
    <s v="VER-20200805-0033"/>
    <s v="CV-20200805-0097"/>
    <s v="DONE POST TO SAP"/>
  </r>
  <r>
    <x v="4"/>
    <x v="2"/>
    <x v="35"/>
    <n v="66602"/>
    <s v="IDR"/>
    <n v="200000"/>
    <s v="PM STIKER TAMBANG BULAN JULI 2020"/>
    <s v="PC-20200730-0003"/>
    <s v="VER-20200805-0033"/>
    <s v="CV-20200805-0097"/>
    <s v="DONE POST TO SAP"/>
  </r>
  <r>
    <x v="4"/>
    <x v="1"/>
    <x v="12"/>
    <n v="163695"/>
    <s v="IDR"/>
    <n v="200000"/>
    <s v="PM STIKER TAMBANG BULAN JULI 2020"/>
    <s v="PC-20200730-0003"/>
    <s v="VER-20200805-0033"/>
    <s v="CV-20200805-0097"/>
    <s v="DONE POST TO SAP"/>
  </r>
  <r>
    <x v="4"/>
    <x v="0"/>
    <x v="36"/>
    <n v="125650"/>
    <s v="IDR"/>
    <n v="200000"/>
    <s v="PM STIKER TAMBANG BULAN JULI 2020"/>
    <s v="PC-20200730-0003"/>
    <s v="VER-20200805-0033"/>
    <s v="CV-20200805-0097"/>
    <s v="DONE POST TO SAP"/>
  </r>
  <r>
    <x v="4"/>
    <x v="1"/>
    <x v="37"/>
    <n v="53514"/>
    <s v="IDR"/>
    <n v="200000"/>
    <s v="PM STIKER TAMBANG BULAN JULI 2020"/>
    <s v="PC-20200730-0003"/>
    <s v="VER-20200805-0033"/>
    <s v="CV-20200805-0097"/>
    <s v="DONE POST TO SAP"/>
  </r>
  <r>
    <x v="4"/>
    <x v="1"/>
    <x v="13"/>
    <n v="64330"/>
    <s v="IDR"/>
    <n v="200000"/>
    <s v="PM STIKER TAMBANG BULAN JULI 2020"/>
    <s v="PC-20200730-0003"/>
    <s v="VER-20200805-0033"/>
    <s v="CV-20200805-0097"/>
    <s v="DONE POST TO SAP"/>
  </r>
  <r>
    <x v="4"/>
    <x v="1"/>
    <x v="14"/>
    <n v="31841"/>
    <s v="IDR"/>
    <n v="200000"/>
    <s v="PM STIKER TAMBANG BULAN JULI 2020"/>
    <s v="PC-20200730-0003"/>
    <s v="VER-20200805-0033"/>
    <s v="CV-20200805-0097"/>
    <s v="DONE POST TO SAP"/>
  </r>
  <r>
    <x v="4"/>
    <x v="2"/>
    <x v="38"/>
    <n v="26288"/>
    <s v="IDR"/>
    <n v="200000"/>
    <s v="PM STIKER TAMBANG BULAN JULI 2020"/>
    <s v="PC-20200730-0003"/>
    <s v="VER-20200805-0033"/>
    <s v="CV-20200805-0097"/>
    <s v="DONE POST TO SAP"/>
  </r>
  <r>
    <x v="5"/>
    <x v="3"/>
    <x v="42"/>
    <m/>
    <m/>
    <m/>
    <m/>
    <m/>
    <m/>
    <m/>
    <m/>
  </r>
  <r>
    <x v="5"/>
    <x v="3"/>
    <x v="42"/>
    <m/>
    <m/>
    <m/>
    <m/>
    <m/>
    <m/>
    <m/>
    <m/>
  </r>
  <r>
    <x v="5"/>
    <x v="3"/>
    <x v="42"/>
    <m/>
    <m/>
    <m/>
    <m/>
    <m/>
    <m/>
    <m/>
    <m/>
  </r>
  <r>
    <x v="5"/>
    <x v="3"/>
    <x v="42"/>
    <m/>
    <m/>
    <m/>
    <m/>
    <m/>
    <m/>
    <m/>
    <m/>
  </r>
  <r>
    <x v="5"/>
    <x v="3"/>
    <x v="42"/>
    <m/>
    <m/>
    <m/>
    <m/>
    <m/>
    <m/>
    <m/>
    <m/>
  </r>
  <r>
    <x v="5"/>
    <x v="3"/>
    <x v="42"/>
    <m/>
    <m/>
    <m/>
    <m/>
    <m/>
    <m/>
    <m/>
    <m/>
  </r>
  <r>
    <x v="5"/>
    <x v="3"/>
    <x v="42"/>
    <m/>
    <m/>
    <m/>
    <m/>
    <m/>
    <m/>
    <m/>
    <m/>
  </r>
  <r>
    <x v="5"/>
    <x v="3"/>
    <x v="42"/>
    <m/>
    <m/>
    <m/>
    <m/>
    <m/>
    <m/>
    <m/>
    <m/>
  </r>
  <r>
    <x v="5"/>
    <x v="3"/>
    <x v="42"/>
    <m/>
    <m/>
    <m/>
    <m/>
    <m/>
    <m/>
    <m/>
    <m/>
  </r>
  <r>
    <x v="5"/>
    <x v="3"/>
    <x v="42"/>
    <m/>
    <m/>
    <m/>
    <m/>
    <m/>
    <m/>
    <m/>
    <m/>
  </r>
  <r>
    <x v="5"/>
    <x v="3"/>
    <x v="42"/>
    <m/>
    <m/>
    <m/>
    <m/>
    <m/>
    <m/>
    <m/>
    <m/>
  </r>
  <r>
    <x v="5"/>
    <x v="3"/>
    <x v="42"/>
    <m/>
    <m/>
    <m/>
    <m/>
    <m/>
    <m/>
    <m/>
    <m/>
  </r>
  <r>
    <x v="5"/>
    <x v="3"/>
    <x v="42"/>
    <m/>
    <m/>
    <m/>
    <m/>
    <m/>
    <m/>
    <m/>
    <m/>
  </r>
  <r>
    <x v="5"/>
    <x v="3"/>
    <x v="42"/>
    <m/>
    <m/>
    <m/>
    <m/>
    <m/>
    <m/>
    <m/>
    <m/>
  </r>
  <r>
    <x v="5"/>
    <x v="3"/>
    <x v="42"/>
    <m/>
    <m/>
    <m/>
    <m/>
    <m/>
    <m/>
    <m/>
    <m/>
  </r>
  <r>
    <x v="5"/>
    <x v="3"/>
    <x v="42"/>
    <m/>
    <m/>
    <m/>
    <m/>
    <m/>
    <m/>
    <m/>
    <m/>
  </r>
  <r>
    <x v="5"/>
    <x v="3"/>
    <x v="42"/>
    <m/>
    <m/>
    <m/>
    <m/>
    <m/>
    <m/>
    <m/>
    <m/>
  </r>
  <r>
    <x v="5"/>
    <x v="3"/>
    <x v="42"/>
    <m/>
    <m/>
    <m/>
    <m/>
    <m/>
    <m/>
    <m/>
    <m/>
  </r>
  <r>
    <x v="5"/>
    <x v="3"/>
    <x v="42"/>
    <m/>
    <m/>
    <m/>
    <m/>
    <m/>
    <m/>
    <m/>
    <m/>
  </r>
  <r>
    <x v="5"/>
    <x v="3"/>
    <x v="42"/>
    <m/>
    <m/>
    <m/>
    <m/>
    <m/>
    <m/>
    <m/>
    <m/>
  </r>
  <r>
    <x v="5"/>
    <x v="3"/>
    <x v="42"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2">
  <r>
    <x v="0"/>
    <x v="0"/>
    <n v="84474"/>
    <s v="IDR"/>
    <n v="200000"/>
  </r>
  <r>
    <x v="0"/>
    <x v="1"/>
    <n v="46122"/>
    <s v="IDR"/>
    <n v="200000"/>
  </r>
  <r>
    <x v="0"/>
    <x v="2"/>
    <n v="125251"/>
    <s v="IDR"/>
    <n v="200000"/>
  </r>
  <r>
    <x v="0"/>
    <x v="3"/>
    <n v="31832"/>
    <s v="IDR"/>
    <n v="200000"/>
  </r>
  <r>
    <x v="1"/>
    <x v="4"/>
    <n v="99728"/>
    <s v="IDR"/>
    <n v="200000"/>
  </r>
  <r>
    <x v="2"/>
    <x v="5"/>
    <n v="57724"/>
    <s v="IDR"/>
    <n v="200000"/>
  </r>
  <r>
    <x v="2"/>
    <x v="6"/>
    <n v="21788"/>
    <s v="IDR"/>
    <n v="200000"/>
  </r>
  <r>
    <x v="2"/>
    <x v="7"/>
    <n v="17895"/>
    <s v="IDR"/>
    <n v="200000"/>
  </r>
  <r>
    <x v="2"/>
    <x v="8"/>
    <n v="22497"/>
    <s v="IDR"/>
    <n v="200000"/>
  </r>
  <r>
    <x v="0"/>
    <x v="9"/>
    <n v="88276"/>
    <s v="IDR"/>
    <n v="200000"/>
  </r>
  <r>
    <x v="1"/>
    <x v="10"/>
    <n v="67128"/>
    <s v="IDR"/>
    <n v="200000"/>
  </r>
  <r>
    <x v="1"/>
    <x v="11"/>
    <n v="124438"/>
    <s v="IDR"/>
    <n v="200000"/>
  </r>
  <r>
    <x v="1"/>
    <x v="12"/>
    <n v="149730"/>
    <s v="IDR"/>
    <n v="200000"/>
  </r>
  <r>
    <x v="1"/>
    <x v="13"/>
    <n v="47883"/>
    <s v="IDR"/>
    <n v="200000"/>
  </r>
  <r>
    <x v="1"/>
    <x v="14"/>
    <n v="25745"/>
    <s v="IDR"/>
    <n v="200000"/>
  </r>
  <r>
    <x v="2"/>
    <x v="15"/>
    <n v="55500"/>
    <s v="IDR"/>
    <n v="200000"/>
  </r>
  <r>
    <x v="1"/>
    <x v="16"/>
    <n v="79239"/>
    <s v="IDR"/>
    <n v="200000"/>
  </r>
  <r>
    <x v="0"/>
    <x v="17"/>
    <n v="226422"/>
    <s v="IDR"/>
    <n v="200000"/>
  </r>
  <r>
    <x v="0"/>
    <x v="18"/>
    <n v="144469"/>
    <s v="IDR"/>
    <n v="200000"/>
  </r>
  <r>
    <x v="0"/>
    <x v="19"/>
    <n v="163686"/>
    <s v="IDR"/>
    <n v="200000"/>
  </r>
  <r>
    <x v="1"/>
    <x v="20"/>
    <n v="47629"/>
    <s v="IDR"/>
    <n v="200000"/>
  </r>
  <r>
    <x v="2"/>
    <x v="5"/>
    <n v="59955"/>
    <s v="IDR"/>
    <n v="200000"/>
  </r>
  <r>
    <x v="2"/>
    <x v="21"/>
    <n v="40489"/>
    <s v="IDR"/>
    <n v="200000"/>
  </r>
  <r>
    <x v="2"/>
    <x v="22"/>
    <n v="31568"/>
    <s v="IDR"/>
    <n v="200000"/>
  </r>
  <r>
    <x v="2"/>
    <x v="6"/>
    <n v="23076"/>
    <s v="IDR"/>
    <n v="200000"/>
  </r>
  <r>
    <x v="0"/>
    <x v="23"/>
    <n v="166310"/>
    <s v="IDR"/>
    <n v="280000"/>
  </r>
  <r>
    <x v="1"/>
    <x v="24"/>
    <n v="28494"/>
    <s v="IDR"/>
    <n v="200000"/>
  </r>
  <r>
    <x v="2"/>
    <x v="8"/>
    <n v="24067"/>
    <s v="IDR"/>
    <n v="200000"/>
  </r>
  <r>
    <x v="1"/>
    <x v="25"/>
    <n v="23724"/>
    <s v="IDR"/>
    <n v="200000"/>
  </r>
  <r>
    <x v="0"/>
    <x v="26"/>
    <n v="29683"/>
    <s v="IDR"/>
    <n v="280000"/>
  </r>
  <r>
    <x v="1"/>
    <x v="10"/>
    <n v="68395"/>
    <s v="IDR"/>
    <n v="200000"/>
  </r>
  <r>
    <x v="2"/>
    <x v="27"/>
    <n v="27408"/>
    <s v="IDR"/>
    <n v="200000"/>
  </r>
  <r>
    <x v="1"/>
    <x v="28"/>
    <n v="143786"/>
    <s v="IDR"/>
    <n v="200000"/>
  </r>
  <r>
    <x v="0"/>
    <x v="29"/>
    <n v="22222"/>
    <s v="IDR"/>
    <n v="200000"/>
  </r>
  <r>
    <x v="1"/>
    <x v="30"/>
    <n v="33359"/>
    <s v="IDR"/>
    <n v="200000"/>
  </r>
  <r>
    <x v="0"/>
    <x v="31"/>
    <n v="37323"/>
    <s v="IDR"/>
    <n v="200000"/>
  </r>
  <r>
    <x v="1"/>
    <x v="11"/>
    <n v="128888"/>
    <s v="IDR"/>
    <n v="200000"/>
  </r>
  <r>
    <x v="0"/>
    <x v="32"/>
    <n v="24257"/>
    <s v="IDR"/>
    <n v="200000"/>
  </r>
  <r>
    <x v="1"/>
    <x v="33"/>
    <n v="33305"/>
    <s v="IDR"/>
    <n v="200000"/>
  </r>
  <r>
    <x v="0"/>
    <x v="34"/>
    <n v="29031"/>
    <s v="IDR"/>
    <n v="200000"/>
  </r>
  <r>
    <x v="2"/>
    <x v="35"/>
    <n v="56432"/>
    <s v="IDR"/>
    <n v="200000"/>
  </r>
  <r>
    <x v="1"/>
    <x v="12"/>
    <n v="150310"/>
    <s v="IDR"/>
    <n v="200000"/>
  </r>
  <r>
    <x v="0"/>
    <x v="36"/>
    <n v="118660"/>
    <s v="IDR"/>
    <n v="200000"/>
  </r>
  <r>
    <x v="1"/>
    <x v="37"/>
    <n v="45404"/>
    <s v="IDR"/>
    <n v="200000"/>
  </r>
  <r>
    <x v="1"/>
    <x v="13"/>
    <n v="55414"/>
    <s v="IDR"/>
    <n v="200000"/>
  </r>
  <r>
    <x v="1"/>
    <x v="14"/>
    <n v="25745"/>
    <s v="IDR"/>
    <n v="200000"/>
  </r>
  <r>
    <x v="2"/>
    <x v="38"/>
    <n v="22162"/>
    <s v="IDR"/>
    <n v="200000"/>
  </r>
  <r>
    <x v="1"/>
    <x v="25"/>
    <m/>
    <s v="IDR"/>
    <n v="120000"/>
  </r>
  <r>
    <x v="1"/>
    <x v="39"/>
    <m/>
    <s v="IDR"/>
    <n v="120000"/>
  </r>
  <r>
    <x v="1"/>
    <x v="40"/>
    <m/>
    <s v="IDR"/>
    <n v="100000"/>
  </r>
  <r>
    <x v="1"/>
    <x v="4"/>
    <n v="102031"/>
    <s v="IDR"/>
    <n v="200000"/>
  </r>
  <r>
    <x v="1"/>
    <x v="40"/>
    <n v="258054"/>
    <s v="IDR"/>
    <n v="200000"/>
  </r>
  <r>
    <x v="2"/>
    <x v="7"/>
    <n v="18613"/>
    <s v="IDR"/>
    <n v="200000"/>
  </r>
  <r>
    <x v="2"/>
    <x v="5"/>
    <n v="64846"/>
    <s v="IDR"/>
    <n v="200000"/>
  </r>
  <r>
    <x v="2"/>
    <x v="21"/>
    <n v="42676"/>
    <s v="IDR"/>
    <n v="200000"/>
  </r>
  <r>
    <x v="2"/>
    <x v="22"/>
    <n v="34233"/>
    <s v="IDR"/>
    <n v="200000"/>
  </r>
  <r>
    <x v="1"/>
    <x v="10"/>
    <n v="70229"/>
    <s v="IDR"/>
    <n v="200000"/>
  </r>
  <r>
    <x v="1"/>
    <x v="30"/>
    <n v="34588"/>
    <s v="IDR"/>
    <n v="200000"/>
  </r>
  <r>
    <x v="1"/>
    <x v="12"/>
    <n v="156177"/>
    <s v="IDR"/>
    <n v="200000"/>
  </r>
  <r>
    <x v="0"/>
    <x v="36"/>
    <n v="121838"/>
    <s v="IDR"/>
    <n v="200000"/>
  </r>
  <r>
    <x v="1"/>
    <x v="37"/>
    <n v="49030"/>
    <s v="IDR"/>
    <n v="200000"/>
  </r>
  <r>
    <x v="2"/>
    <x v="38"/>
    <n v="24707"/>
    <s v="IDR"/>
    <n v="200000"/>
  </r>
  <r>
    <x v="2"/>
    <x v="6"/>
    <n v="25358"/>
    <s v="IDR"/>
    <n v="200000"/>
  </r>
  <r>
    <x v="0"/>
    <x v="31"/>
    <n v="40177"/>
    <s v="IDR"/>
    <n v="200000"/>
  </r>
  <r>
    <x v="2"/>
    <x v="15"/>
    <n v="57781"/>
    <s v="IDR"/>
    <n v="200000"/>
  </r>
  <r>
    <x v="0"/>
    <x v="18"/>
    <n v="146828"/>
    <s v="IDR"/>
    <n v="200000"/>
  </r>
  <r>
    <x v="0"/>
    <x v="19"/>
    <n v="165545"/>
    <s v="IDR"/>
    <n v="200000"/>
  </r>
  <r>
    <x v="1"/>
    <x v="20"/>
    <n v="149963"/>
    <s v="IDR"/>
    <n v="200000"/>
  </r>
  <r>
    <x v="1"/>
    <x v="24"/>
    <n v="30913"/>
    <s v="IDR"/>
    <n v="200000"/>
  </r>
  <r>
    <x v="1"/>
    <x v="13"/>
    <n v="59744"/>
    <s v="IDR"/>
    <n v="200000"/>
  </r>
  <r>
    <x v="1"/>
    <x v="14"/>
    <n v="27913"/>
    <s v="IDR"/>
    <n v="200000"/>
  </r>
  <r>
    <x v="1"/>
    <x v="16"/>
    <n v="15003"/>
    <s v="IDR"/>
    <n v="200000"/>
  </r>
  <r>
    <x v="0"/>
    <x v="17"/>
    <n v="229481"/>
    <s v="IDR"/>
    <n v="200000"/>
  </r>
  <r>
    <x v="2"/>
    <x v="8"/>
    <n v="25227"/>
    <s v="IDR"/>
    <n v="200000"/>
  </r>
  <r>
    <x v="1"/>
    <x v="25"/>
    <n v="25570"/>
    <s v="IDR"/>
    <n v="200000"/>
  </r>
  <r>
    <x v="1"/>
    <x v="41"/>
    <n v="55239"/>
    <s v="IDR"/>
    <n v="300000"/>
  </r>
  <r>
    <x v="0"/>
    <x v="29"/>
    <n v="23981"/>
    <s v="IDR"/>
    <n v="200000"/>
  </r>
  <r>
    <x v="1"/>
    <x v="11"/>
    <n v="132746"/>
    <s v="IDR"/>
    <n v="200000"/>
  </r>
  <r>
    <x v="1"/>
    <x v="28"/>
    <n v="132746"/>
    <s v="IDR"/>
    <n v="200000"/>
  </r>
  <r>
    <x v="0"/>
    <x v="32"/>
    <n v="26663"/>
    <s v="IDR"/>
    <n v="200000"/>
  </r>
  <r>
    <x v="1"/>
    <x v="33"/>
    <n v="37364"/>
    <s v="IDR"/>
    <n v="200000"/>
  </r>
  <r>
    <x v="0"/>
    <x v="34"/>
    <n v="31278"/>
    <s v="IDR"/>
    <n v="20000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x v="0"/>
    <s v="Service - Vehicle License"/>
    <x v="0"/>
    <m/>
    <s v="IDR"/>
    <n v="200000"/>
    <s v="PEMBAYARAN STICKER TAMBANG BULAN DEC-19"/>
  </r>
  <r>
    <x v="0"/>
    <s v="Operation Vehicle - License"/>
    <x v="1"/>
    <m/>
    <s v="IDR"/>
    <n v="200000"/>
    <s v="PEMBAYARAN STICKER TAMBANG BULAN DEC-19"/>
  </r>
  <r>
    <x v="0"/>
    <s v="Operation Vehicle - License"/>
    <x v="2"/>
    <m/>
    <s v="IDR"/>
    <n v="200000"/>
    <s v="PEMBAYARAN STICKER TAMBANG BULAN DEC-19"/>
  </r>
  <r>
    <x v="0"/>
    <s v="Operation Vehicle - License"/>
    <x v="3"/>
    <m/>
    <s v="IDR"/>
    <n v="200000"/>
    <s v="PEMBAYARAN STICKER TAMBANG BULAN DEC-19"/>
  </r>
  <r>
    <x v="0"/>
    <s v="Operation Vehicle - License"/>
    <x v="4"/>
    <m/>
    <s v="IDR"/>
    <n v="200000"/>
    <s v="PEMBAYARAN STICKER TAMBANG BULAN DEC-19"/>
  </r>
  <r>
    <x v="0"/>
    <s v="Operation Vehicle - License"/>
    <x v="5"/>
    <m/>
    <s v="IDR"/>
    <n v="200000"/>
    <s v="PEMBAYARAN STICKER TAMBANG BULAN DEC-19"/>
  </r>
  <r>
    <x v="0"/>
    <s v="Allocated Vehicle - License"/>
    <x v="6"/>
    <m/>
    <s v="IDR"/>
    <n v="200000"/>
    <s v="PEMBAYARAN STICKER TAMBANG BULAN JAN-2020"/>
  </r>
  <r>
    <x v="0"/>
    <s v="Operation Vehicle - License"/>
    <x v="7"/>
    <m/>
    <s v="IDR"/>
    <n v="200000"/>
    <s v="PEMBAYARAN STICKER TAMBANG BULAN JAN-2020"/>
  </r>
  <r>
    <x v="0"/>
    <s v="Service - Vehicle License"/>
    <x v="8"/>
    <m/>
    <s v="IDR"/>
    <n v="200000"/>
    <s v="PEMBAYARAN STICKER TAMBANG BULAN JAN-2020"/>
  </r>
  <r>
    <x v="0"/>
    <s v="Service - Vehicle License"/>
    <x v="9"/>
    <m/>
    <s v="IDR"/>
    <n v="200000"/>
    <s v="PEMBAYARAN STICKER TAMBANG BULAN JAN-2020"/>
  </r>
  <r>
    <x v="0"/>
    <s v="Service - Vehicle License"/>
    <x v="10"/>
    <m/>
    <s v="IDR"/>
    <n v="200000"/>
    <s v="PEMBAYARAN STICKER TAMBANG BULAN JAN-2020"/>
  </r>
  <r>
    <x v="0"/>
    <s v="Operation Vehicle - License"/>
    <x v="11"/>
    <m/>
    <s v="IDR"/>
    <n v="200000"/>
    <s v="PEMBAYARAN STICKER TAMBANG BULAN JAN-2020"/>
  </r>
  <r>
    <x v="0"/>
    <s v="Allocated Vehicle - License"/>
    <x v="12"/>
    <m/>
    <s v="IDR"/>
    <n v="200000"/>
    <s v="PEMBAYARAN STICKER TAMBANG BULAN JAN-2020"/>
  </r>
  <r>
    <x v="0"/>
    <s v="Allocated Vehicle - License"/>
    <x v="13"/>
    <m/>
    <s v="IDR"/>
    <n v="200000"/>
    <s v="PEMBAYARAN STICKER TAMBANG BULAN JAN-2020"/>
  </r>
  <r>
    <x v="0"/>
    <s v="Service - Vehicle License"/>
    <x v="14"/>
    <m/>
    <s v="IDR"/>
    <n v="200000"/>
    <s v="PEMBAYARAN STICKER TAMBANG BULAN DEC-19"/>
  </r>
  <r>
    <x v="0"/>
    <s v="Service - Vehicle License"/>
    <x v="15"/>
    <m/>
    <s v="IDR"/>
    <n v="200000"/>
    <s v="PEMBAYARAN STICKER TAMBANG BULAN DEC-19"/>
  </r>
  <r>
    <x v="0"/>
    <s v="Service - Vehicle License"/>
    <x v="16"/>
    <m/>
    <s v="IDR"/>
    <n v="200000"/>
    <s v="PEMBAYARAN STICKER TAMBANG BULAN DEC-19"/>
  </r>
  <r>
    <x v="0"/>
    <s v="Service - Vehicle License"/>
    <x v="17"/>
    <m/>
    <s v="IDR"/>
    <n v="200000"/>
    <s v="PEMBAYARAN STICKER TAMBANG BULAN DEC-19"/>
  </r>
  <r>
    <x v="0"/>
    <s v="Operation Vehicle - License"/>
    <x v="18"/>
    <m/>
    <s v="IDR"/>
    <n v="200000"/>
    <s v="PEMBAYARAN STICKER TAMBANG BULAN DEC-19"/>
  </r>
  <r>
    <x v="0"/>
    <s v="Allocated Vehicle - License"/>
    <x v="12"/>
    <m/>
    <s v="IDR"/>
    <n v="200000"/>
    <s v="PEMBAYARAN STICKER TAMBANG BULAN DEC-19"/>
  </r>
  <r>
    <x v="0"/>
    <s v="Allocated Vehicle - License"/>
    <x v="19"/>
    <m/>
    <s v="IDR"/>
    <n v="200000"/>
    <s v="PEMBAYARAN STICKER TAMBANG BULAN DEC-19"/>
  </r>
  <r>
    <x v="0"/>
    <s v="Allocated Vehicle - License"/>
    <x v="20"/>
    <m/>
    <s v="IDR"/>
    <n v="200000"/>
    <s v="PEMBAYARAN STICKER TAMBANG BULAN DEC-19"/>
  </r>
  <r>
    <x v="0"/>
    <s v="Allocated Vehicle - License"/>
    <x v="21"/>
    <m/>
    <s v="IDR"/>
    <n v="200000"/>
    <s v="PEMBAYARAN STICKER TAMBANG BULAN DEC-19"/>
  </r>
  <r>
    <x v="0"/>
    <s v="Allocated Vehicle - License"/>
    <x v="22"/>
    <m/>
    <s v="IDR"/>
    <n v="200000"/>
    <s v="PEMBAYARAN STICKER TAMBANG BULAN JAN-20"/>
  </r>
  <r>
    <x v="0"/>
    <s v="Allocated Vehicle - License"/>
    <x v="19"/>
    <m/>
    <s v="IDR"/>
    <n v="200000"/>
    <s v="PEMBAYARAN STICKER TAMBANG BULAN JAN-2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x v="0"/>
    <s v="Service - Vehicle License"/>
    <x v="0"/>
    <n v="84474"/>
    <s v="IDR"/>
    <n v="200000"/>
    <s v="PEMBAYARAN STICKER TAMBANG BULAN DEC-19"/>
    <s v="PC-20200213-0012"/>
    <s v="VER-20200218-0020"/>
    <s v="CV-20200225-0018"/>
  </r>
  <r>
    <x v="0"/>
    <s v="Service - Vehicle License"/>
    <x v="1"/>
    <n v="46122"/>
    <s v="IDR"/>
    <n v="200000"/>
    <s v="PEMBAYARAN STICKER TAMBANG BULAN DEC-19"/>
    <s v="PC-20200213-0012"/>
    <s v="VER-20200218-0020"/>
    <s v="CV-20200225-0018"/>
  </r>
  <r>
    <x v="0"/>
    <s v="Service - Vehicle License"/>
    <x v="2"/>
    <n v="125251"/>
    <s v="IDR"/>
    <n v="200000"/>
    <s v="PEMBAYARAN STICKER TAMBANG BULAN DEC-19"/>
    <s v="PC-20200213-0012"/>
    <s v="VER-20200218-0020"/>
    <s v="CV-20200225-0018"/>
  </r>
  <r>
    <x v="0"/>
    <s v="Service - Vehicle License"/>
    <x v="3"/>
    <n v="31832"/>
    <s v="IDR"/>
    <n v="200000"/>
    <s v="PEMBAYARAN STICKER TAMBANG BULAN DEC-19"/>
    <s v="PC-20200213-0012"/>
    <s v="VER-20200218-0020"/>
    <s v="CV-20200225-0018"/>
  </r>
  <r>
    <x v="0"/>
    <s v="Operation Vehicle - License"/>
    <x v="4"/>
    <n v="99728"/>
    <s v="IDR"/>
    <n v="200000"/>
    <s v="PEMBAYARAN STICKER TAMBANG BULAN DEC-19"/>
    <s v="PC-20200213-0012"/>
    <s v="VER-20200218-0020"/>
    <s v="CV-20200225-0018"/>
  </r>
  <r>
    <x v="0"/>
    <s v="Allocated Vehicle - License"/>
    <x v="5"/>
    <n v="57724"/>
    <s v="IDR"/>
    <n v="200000"/>
    <s v="PEMBAYARAN STICKER TAMBANG BULAN DEC-19"/>
    <s v="PC-20200213-0012"/>
    <s v="VER-20200218-0020"/>
    <s v="CV-20200225-0018"/>
  </r>
  <r>
    <x v="0"/>
    <s v="Allocated Vehicle - License"/>
    <x v="6"/>
    <n v="21788"/>
    <s v="IDR"/>
    <n v="200000"/>
    <s v="PEMBAYARAN STICKER TAMBANG BULAN DEC-19"/>
    <s v="PC-20200213-0012"/>
    <s v="VER-20200218-0020"/>
    <s v="CV-20200225-0018"/>
  </r>
  <r>
    <x v="0"/>
    <s v="Allocated Vehicle - License"/>
    <x v="7"/>
    <n v="17895"/>
    <s v="IDR"/>
    <n v="200000"/>
    <s v="PEMBAYARAN STICKER TAMBANG BULAN DEC-19"/>
    <s v="PC-20200213-0012"/>
    <s v="VER-20200218-0020"/>
    <s v="CV-20200225-0018"/>
  </r>
  <r>
    <x v="0"/>
    <s v="Allocated Vehicle - License"/>
    <x v="8"/>
    <n v="22497"/>
    <s v="IDR"/>
    <n v="200000"/>
    <s v="PEMBAYARAN STICKER TAMBANG BULAN DEC-19"/>
    <s v="PC-20200213-0012"/>
    <s v="VER-20200218-0020"/>
    <s v="CV-20200225-0018"/>
  </r>
  <r>
    <x v="0"/>
    <s v="Service - Vehicle License"/>
    <x v="9"/>
    <n v="88276"/>
    <s v="IDR"/>
    <n v="200000"/>
    <s v="PEMBAYARAN STICKER TAMBANG BULAN DEC-19"/>
    <s v="PC-20200213-0012"/>
    <s v="VER-20200218-0020"/>
    <s v="CV-20200225-0018"/>
  </r>
  <r>
    <x v="0"/>
    <s v="Operation Vehicle - License"/>
    <x v="10"/>
    <n v="67128"/>
    <s v="IDR"/>
    <n v="200000"/>
    <s v="PEMBAYARAN STICKER TAMBANG BULAN DEC-19"/>
    <s v="PC-20200213-0012"/>
    <s v="VER-20200218-0020"/>
    <s v="CV-20200225-0018"/>
  </r>
  <r>
    <x v="0"/>
    <s v="Operation Vehicle - License"/>
    <x v="11"/>
    <n v="124438"/>
    <s v="IDR"/>
    <n v="200000"/>
    <s v="PEMBAYARAN STICKER TAMBANG BULAN DEC-19"/>
    <s v="PC-20200213-0012"/>
    <s v="VER-20200218-0020"/>
    <s v="CV-20200225-0018"/>
  </r>
  <r>
    <x v="0"/>
    <s v="Operation Vehicle - License"/>
    <x v="12"/>
    <n v="149730"/>
    <s v="IDR"/>
    <n v="200000"/>
    <s v="PEMBAYARAN STICKER TAMBANG BULAN DEC-19"/>
    <s v="PC-20200213-0012"/>
    <s v="VER-20200218-0020"/>
    <s v="CV-20200225-0018"/>
  </r>
  <r>
    <x v="0"/>
    <s v="Operation Vehicle - License"/>
    <x v="13"/>
    <n v="47883"/>
    <s v="IDR"/>
    <n v="200000"/>
    <s v="PEMBAYARAN STICKER TAMBANG BULAN DEC-19"/>
    <s v="PC-20200213-0012"/>
    <s v="VER-20200218-0020"/>
    <s v="CV-20200225-0018"/>
  </r>
  <r>
    <x v="0"/>
    <s v="Operation Vehicle - License"/>
    <x v="14"/>
    <n v="25745"/>
    <s v="IDR"/>
    <n v="200000"/>
    <s v="PEMBAYARAN STICKER TAMBANG BULAN DEC-19"/>
    <s v="PC-20200213-0012"/>
    <s v="VER-20200218-0020"/>
    <s v="CV-20200225-0018"/>
  </r>
  <r>
    <x v="0"/>
    <s v="Allocated Vehicle - License"/>
    <x v="15"/>
    <n v="55500"/>
    <s v="IDR"/>
    <n v="200000"/>
    <s v="PEMBAYARAN STICKER TAMBANG BULAN JAN-2020"/>
    <s v="PC-20200213-0012"/>
    <s v="VER-20200218-0020"/>
    <s v="CV-20200225-0018"/>
  </r>
  <r>
    <x v="0"/>
    <s v="Operation Vehicle - License"/>
    <x v="16"/>
    <n v="79239"/>
    <s v="IDR"/>
    <n v="200000"/>
    <s v="PEMBAYARAN STICKER TAMBANG BULAN JAN-2020"/>
    <s v="PC-20200213-0012"/>
    <s v="VER-20200218-0020"/>
    <s v="CV-20200225-0018"/>
  </r>
  <r>
    <x v="0"/>
    <s v="Service - Vehicle License"/>
    <x v="17"/>
    <n v="226422"/>
    <s v="IDR"/>
    <n v="200000"/>
    <s v="PEMBAYARAN STICKER TAMBANG BULAN JAN-2020"/>
    <s v="PC-20200213-0012"/>
    <s v="VER-20200218-0020"/>
    <s v="CV-20200225-0018"/>
  </r>
  <r>
    <x v="0"/>
    <s v="Service - Vehicle License"/>
    <x v="18"/>
    <n v="144469"/>
    <s v="IDR"/>
    <n v="200000"/>
    <s v="PEMBAYARAN STICKER TAMBANG BULAN JAN-2020"/>
    <s v="PC-20200213-0012"/>
    <s v="VER-20200218-0020"/>
    <s v="CV-20200225-0018"/>
  </r>
  <r>
    <x v="0"/>
    <s v="Service - Vehicle License"/>
    <x v="19"/>
    <n v="163686"/>
    <s v="IDR"/>
    <n v="200000"/>
    <s v="PEMBAYARAN STICKER TAMBANG BULAN JAN-2020"/>
    <s v="PC-20200213-0012"/>
    <s v="VER-20200218-0020"/>
    <s v="CV-20200225-0018"/>
  </r>
  <r>
    <x v="0"/>
    <s v="Operation Vehicle - License"/>
    <x v="20"/>
    <n v="47629"/>
    <s v="IDR"/>
    <n v="200000"/>
    <s v="PEMBAYARAN STICKER TAMBANG BULAN JAN-2020"/>
    <s v="PC-20200213-0012"/>
    <s v="VER-20200218-0020"/>
    <s v="CV-20200225-0018"/>
  </r>
  <r>
    <x v="0"/>
    <s v="Allocated Vehicle - License"/>
    <x v="5"/>
    <n v="59955"/>
    <s v="IDR"/>
    <n v="200000"/>
    <s v="PEMBAYARAN STICKER TAMBANG BULAN JAN-2020"/>
    <s v="PC-20200213-0012"/>
    <s v="VER-20200218-0020"/>
    <s v="CV-20200225-0018"/>
  </r>
  <r>
    <x v="0"/>
    <s v="Allocated Vehicle - License"/>
    <x v="21"/>
    <n v="40489"/>
    <s v="IDR"/>
    <n v="200000"/>
    <s v="PEMBAYARAN STICKER TAMBANG BULAN JAN-2020"/>
    <s v="PC-20200213-0012"/>
    <s v="VER-20200218-0020"/>
    <s v="CV-20200225-0018"/>
  </r>
  <r>
    <x v="0"/>
    <s v="Allocated Vehicle - License"/>
    <x v="22"/>
    <n v="31568"/>
    <s v="IDR"/>
    <n v="200000"/>
    <s v="PEMBAYARAN STICKER TAMBANG BULAN JAN-2020"/>
    <s v="PC-20200213-0013"/>
    <s v="VER-20200218-0020"/>
    <s v="CV-20200225-0018"/>
  </r>
  <r>
    <x v="0"/>
    <s v="Allocated Vehicle - License"/>
    <x v="6"/>
    <n v="23076"/>
    <s v="IDR"/>
    <n v="200000"/>
    <s v="PEMBAYARAN STICKER TAMBANG BULAN JAN-2020"/>
    <s v="PC-20200213-0013"/>
    <s v="VER-20200218-0020"/>
    <s v="CV-20200225-0018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4">
  <r>
    <x v="0"/>
    <s v="Service - Vehicle License"/>
    <x v="0"/>
    <n v="84474"/>
    <s v="IDR"/>
    <n v="200000"/>
    <x v="0"/>
    <s v="PC-20200213-0012"/>
    <s v="VER-20200218-0020"/>
    <s v="CV-20200225-0018"/>
    <s v="DONE POST TO SAP"/>
  </r>
  <r>
    <x v="0"/>
    <s v="Service - Vehicle License"/>
    <x v="1"/>
    <n v="46122"/>
    <s v="IDR"/>
    <n v="200000"/>
    <x v="0"/>
    <s v="PC-20200213-0012"/>
    <s v="VER-20200218-0020"/>
    <s v="CV-20200225-0018"/>
    <s v="DONE POST TO SAP"/>
  </r>
  <r>
    <x v="0"/>
    <s v="Service - Vehicle License"/>
    <x v="2"/>
    <n v="125251"/>
    <s v="IDR"/>
    <n v="200000"/>
    <x v="0"/>
    <s v="PC-20200213-0012"/>
    <s v="VER-20200218-0020"/>
    <s v="CV-20200225-0018"/>
    <s v="DONE POST TO SAP"/>
  </r>
  <r>
    <x v="0"/>
    <s v="Service - Vehicle License"/>
    <x v="3"/>
    <n v="31832"/>
    <s v="IDR"/>
    <n v="200000"/>
    <x v="0"/>
    <s v="PC-20200213-0012"/>
    <s v="VER-20200218-0020"/>
    <s v="CV-20200225-0018"/>
    <s v="DONE POST TO SAP"/>
  </r>
  <r>
    <x v="0"/>
    <s v="Operation Vehicle - License"/>
    <x v="4"/>
    <n v="99728"/>
    <s v="IDR"/>
    <n v="200000"/>
    <x v="0"/>
    <s v="PC-20200213-0012"/>
    <s v="VER-20200218-0020"/>
    <s v="CV-20200225-0018"/>
    <s v="DONE POST TO SAP"/>
  </r>
  <r>
    <x v="0"/>
    <s v="Allocated Vehicle - License"/>
    <x v="5"/>
    <n v="57724"/>
    <s v="IDR"/>
    <n v="200000"/>
    <x v="0"/>
    <s v="PC-20200213-0012"/>
    <s v="VER-20200218-0020"/>
    <s v="CV-20200225-0018"/>
    <s v="DONE POST TO SAP"/>
  </r>
  <r>
    <x v="0"/>
    <s v="Allocated Vehicle - License"/>
    <x v="6"/>
    <n v="21788"/>
    <s v="IDR"/>
    <n v="200000"/>
    <x v="0"/>
    <s v="PC-20200213-0012"/>
    <s v="VER-20200218-0020"/>
    <s v="CV-20200225-0018"/>
    <s v="DONE POST TO SAP"/>
  </r>
  <r>
    <x v="0"/>
    <s v="Allocated Vehicle - License"/>
    <x v="7"/>
    <n v="17895"/>
    <s v="IDR"/>
    <n v="200000"/>
    <x v="0"/>
    <s v="PC-20200213-0012"/>
    <s v="VER-20200218-0020"/>
    <s v="CV-20200225-0018"/>
    <s v="DONE POST TO SAP"/>
  </r>
  <r>
    <x v="0"/>
    <s v="Allocated Vehicle - License"/>
    <x v="8"/>
    <n v="22497"/>
    <s v="IDR"/>
    <n v="200000"/>
    <x v="0"/>
    <s v="PC-20200213-0012"/>
    <s v="VER-20200218-0020"/>
    <s v="CV-20200225-0018"/>
    <s v="DONE POST TO SAP"/>
  </r>
  <r>
    <x v="0"/>
    <s v="Service - Vehicle License"/>
    <x v="9"/>
    <n v="88276"/>
    <s v="IDR"/>
    <n v="200000"/>
    <x v="0"/>
    <s v="PC-20200213-0012"/>
    <s v="VER-20200218-0020"/>
    <s v="CV-20200225-0018"/>
    <s v="DONE POST TO SAP"/>
  </r>
  <r>
    <x v="0"/>
    <s v="Operation Vehicle - License"/>
    <x v="10"/>
    <n v="67128"/>
    <s v="IDR"/>
    <n v="200000"/>
    <x v="0"/>
    <s v="PC-20200213-0012"/>
    <s v="VER-20200218-0020"/>
    <s v="CV-20200225-0018"/>
    <s v="DONE POST TO SAP"/>
  </r>
  <r>
    <x v="0"/>
    <s v="Operation Vehicle - License"/>
    <x v="11"/>
    <n v="124438"/>
    <s v="IDR"/>
    <n v="200000"/>
    <x v="0"/>
    <s v="PC-20200213-0012"/>
    <s v="VER-20200218-0020"/>
    <s v="CV-20200225-0018"/>
    <s v="DONE POST TO SAP"/>
  </r>
  <r>
    <x v="0"/>
    <s v="Operation Vehicle - License"/>
    <x v="12"/>
    <n v="149730"/>
    <s v="IDR"/>
    <n v="200000"/>
    <x v="0"/>
    <s v="PC-20200213-0012"/>
    <s v="VER-20200218-0020"/>
    <s v="CV-20200225-0018"/>
    <s v="DONE POST TO SAP"/>
  </r>
  <r>
    <x v="0"/>
    <s v="Operation Vehicle - License"/>
    <x v="13"/>
    <n v="47883"/>
    <s v="IDR"/>
    <n v="200000"/>
    <x v="0"/>
    <s v="PC-20200213-0012"/>
    <s v="VER-20200218-0020"/>
    <s v="CV-20200225-0018"/>
    <s v="DONE POST TO SAP"/>
  </r>
  <r>
    <x v="0"/>
    <s v="Operation Vehicle - License"/>
    <x v="14"/>
    <n v="25745"/>
    <s v="IDR"/>
    <n v="200000"/>
    <x v="0"/>
    <s v="PC-20200213-0012"/>
    <s v="VER-20200218-0020"/>
    <s v="CV-20200225-0018"/>
    <s v="DONE POST TO SAP"/>
  </r>
  <r>
    <x v="0"/>
    <s v="Allocated Vehicle - License"/>
    <x v="15"/>
    <n v="55500"/>
    <s v="IDR"/>
    <n v="200000"/>
    <x v="1"/>
    <s v="PC-20200213-0012"/>
    <s v="VER-20200218-0020"/>
    <s v="CV-20200225-0018"/>
    <s v="DONE POST TO SAP"/>
  </r>
  <r>
    <x v="0"/>
    <s v="Operation Vehicle - License"/>
    <x v="16"/>
    <n v="79239"/>
    <s v="IDR"/>
    <n v="200000"/>
    <x v="1"/>
    <s v="PC-20200213-0012"/>
    <s v="VER-20200218-0020"/>
    <s v="CV-20200225-0018"/>
    <s v="DONE POST TO SAP"/>
  </r>
  <r>
    <x v="0"/>
    <s v="Service - Vehicle License"/>
    <x v="17"/>
    <n v="226422"/>
    <s v="IDR"/>
    <n v="200000"/>
    <x v="1"/>
    <s v="PC-20200213-0012"/>
    <s v="VER-20200218-0020"/>
    <s v="CV-20200225-0018"/>
    <s v="DONE POST TO SAP"/>
  </r>
  <r>
    <x v="0"/>
    <s v="Service - Vehicle License"/>
    <x v="18"/>
    <n v="144469"/>
    <s v="IDR"/>
    <n v="200000"/>
    <x v="1"/>
    <s v="PC-20200213-0012"/>
    <s v="VER-20200218-0020"/>
    <s v="CV-20200225-0018"/>
    <s v="DONE POST TO SAP"/>
  </r>
  <r>
    <x v="0"/>
    <s v="Service - Vehicle License"/>
    <x v="19"/>
    <n v="163686"/>
    <s v="IDR"/>
    <n v="200000"/>
    <x v="1"/>
    <s v="PC-20200213-0012"/>
    <s v="VER-20200218-0020"/>
    <s v="CV-20200225-0018"/>
    <s v="DONE POST TO SAP"/>
  </r>
  <r>
    <x v="0"/>
    <s v="Operation Vehicle - License"/>
    <x v="20"/>
    <n v="47629"/>
    <s v="IDR"/>
    <n v="200000"/>
    <x v="1"/>
    <s v="PC-20200213-0012"/>
    <s v="VER-20200218-0020"/>
    <s v="CV-20200225-0018"/>
    <s v="DONE POST TO SAP"/>
  </r>
  <r>
    <x v="0"/>
    <s v="Allocated Vehicle - License"/>
    <x v="5"/>
    <n v="59955"/>
    <s v="IDR"/>
    <n v="200000"/>
    <x v="1"/>
    <s v="PC-20200213-0012"/>
    <s v="VER-20200218-0020"/>
    <s v="CV-20200225-0018"/>
    <s v="DONE POST TO SAP"/>
  </r>
  <r>
    <x v="0"/>
    <s v="Allocated Vehicle - License"/>
    <x v="21"/>
    <n v="40489"/>
    <s v="IDR"/>
    <n v="200000"/>
    <x v="1"/>
    <s v="PC-20200213-0012"/>
    <s v="VER-20200218-0020"/>
    <s v="CV-20200225-0018"/>
    <s v="DONE POST TO SAP"/>
  </r>
  <r>
    <x v="0"/>
    <s v="Allocated Vehicle - License"/>
    <x v="22"/>
    <n v="31568"/>
    <s v="IDR"/>
    <n v="200000"/>
    <x v="1"/>
    <s v="PC-20200213-0012"/>
    <s v="VER-20200218-0020"/>
    <s v="CV-20200225-0018"/>
    <s v="DONE POST TO SAP"/>
  </r>
  <r>
    <x v="0"/>
    <s v="Allocated Vehicle - License"/>
    <x v="6"/>
    <n v="23076"/>
    <s v="IDR"/>
    <n v="200000"/>
    <x v="1"/>
    <s v="PC-20200213-0012"/>
    <s v="VER-20200218-0020"/>
    <s v="CV-20200225-0018"/>
    <s v="DONE POST TO SAP"/>
  </r>
  <r>
    <x v="0"/>
    <s v="Service - Vehicle License"/>
    <x v="23"/>
    <n v="166310"/>
    <s v="IDR"/>
    <n v="280000"/>
    <x v="0"/>
    <s v="PC-20200213-0013"/>
    <s v="VER-20200218-0023"/>
    <s v="CV-20200303-0136"/>
    <s v="DONE POST TO SAP"/>
  </r>
  <r>
    <x v="0"/>
    <s v="Operation Vehicle - License"/>
    <x v="24"/>
    <n v="28494"/>
    <s v="IDR"/>
    <n v="200000"/>
    <x v="1"/>
    <s v="PC-20200213-0013"/>
    <s v="VER-20200218-0023"/>
    <s v="CV-20200303-0136"/>
    <s v="DONE POST TO SAP"/>
  </r>
  <r>
    <x v="0"/>
    <s v="Allocated Vehicle - License"/>
    <x v="8"/>
    <n v="24067"/>
    <s v="IDR"/>
    <n v="200000"/>
    <x v="1"/>
    <s v="PC-20200213-0013"/>
    <s v="VER-20200218-0023"/>
    <s v="CV-20200303-0136"/>
    <s v="DONE POST TO SAP"/>
  </r>
  <r>
    <x v="0"/>
    <s v="Operation Vehicle - License"/>
    <x v="25"/>
    <n v="23724"/>
    <s v="IDR"/>
    <n v="200000"/>
    <x v="1"/>
    <s v="PC-20200213-0013"/>
    <s v="VER-20200218-0023"/>
    <s v="CV-20200303-0136"/>
    <s v="DONE POST TO SAP"/>
  </r>
  <r>
    <x v="0"/>
    <s v="Service - Vehicle License"/>
    <x v="26"/>
    <n v="29683"/>
    <s v="IDR"/>
    <n v="280000"/>
    <x v="1"/>
    <s v="PC-20200213-0013"/>
    <s v="VER-20200218-0023"/>
    <s v="CV-20200303-0136"/>
    <s v="DONE POST TO SAP"/>
  </r>
  <r>
    <x v="0"/>
    <s v="Operation Vehicle - License"/>
    <x v="10"/>
    <n v="68395"/>
    <s v="IDR"/>
    <n v="200000"/>
    <x v="1"/>
    <s v="PC-20200213-0013"/>
    <s v="VER-20200218-0023"/>
    <s v="CV-20200303-0136"/>
    <s v="DONE POST TO SAP"/>
  </r>
  <r>
    <x v="0"/>
    <s v="Allocated Vehicle - License"/>
    <x v="27"/>
    <n v="27408"/>
    <s v="IDR"/>
    <n v="200000"/>
    <x v="1"/>
    <s v="PC-20200213-0013"/>
    <s v="VER-20200218-0023"/>
    <s v="CV-20200303-0136"/>
    <s v="DONE POST TO SAP"/>
  </r>
  <r>
    <x v="0"/>
    <s v="Operation Vehicle - License"/>
    <x v="28"/>
    <n v="143786"/>
    <s v="IDR"/>
    <n v="200000"/>
    <x v="1"/>
    <s v="PC-20200213-0013"/>
    <s v="VER-20200218-0023"/>
    <s v="CV-20200303-0136"/>
    <s v="DONE POST TO SAP"/>
  </r>
  <r>
    <x v="0"/>
    <s v="Service - Vehicle License"/>
    <x v="29"/>
    <n v="22222"/>
    <s v="IDR"/>
    <n v="200000"/>
    <x v="1"/>
    <s v="PC-20200213-0013"/>
    <s v="VER-20200218-0023"/>
    <s v="CV-20200303-0136"/>
    <s v="DONE POST TO SAP"/>
  </r>
  <r>
    <x v="0"/>
    <s v="Operation Vehicle - License"/>
    <x v="30"/>
    <n v="33359"/>
    <s v="IDR"/>
    <n v="200000"/>
    <x v="1"/>
    <s v="PC-20200213-0013"/>
    <s v="VER-20200218-0023"/>
    <s v="CV-20200303-0136"/>
    <s v="DONE POST TO SAP"/>
  </r>
  <r>
    <x v="0"/>
    <s v="Service - Vehicle License"/>
    <x v="31"/>
    <n v="37323"/>
    <s v="IDR"/>
    <n v="200000"/>
    <x v="1"/>
    <s v="PC-20200213-0013"/>
    <s v="VER-20200218-0023"/>
    <s v="CV-20200303-0136"/>
    <s v="DONE POST TO SAP"/>
  </r>
  <r>
    <x v="0"/>
    <s v="Operation Vehicle - License"/>
    <x v="11"/>
    <n v="128888"/>
    <s v="IDR"/>
    <n v="200000"/>
    <x v="1"/>
    <s v="PC-20200213-0013"/>
    <s v="VER-20200218-0023"/>
    <s v="CV-20200303-0136"/>
    <s v="DONE POST TO SAP"/>
  </r>
  <r>
    <x v="0"/>
    <s v="Service - Vehicle License"/>
    <x v="32"/>
    <n v="24257"/>
    <s v="IDR"/>
    <n v="200000"/>
    <x v="1"/>
    <s v="PC-20200213-0013"/>
    <s v="VER-20200218-0023"/>
    <s v="CV-20200303-0136"/>
    <s v="DONE POST TO SAP"/>
  </r>
  <r>
    <x v="0"/>
    <s v="Operation Vehicle - License"/>
    <x v="33"/>
    <n v="33305"/>
    <s v="IDR"/>
    <n v="200000"/>
    <x v="1"/>
    <s v="PC-20200213-0013"/>
    <s v="VER-20200218-0023"/>
    <s v="CV-20200303-0136"/>
    <s v="DONE POST TO SAP"/>
  </r>
  <r>
    <x v="0"/>
    <s v="Service - Vehicle License"/>
    <x v="34"/>
    <n v="29031"/>
    <s v="IDR"/>
    <n v="200000"/>
    <x v="1"/>
    <s v="PC-20200213-0013"/>
    <s v="VER-20200218-0023"/>
    <s v="CV-20200303-0136"/>
    <s v="DONE POST TO SAP"/>
  </r>
  <r>
    <x v="0"/>
    <s v="Allocated Vehicle - License"/>
    <x v="35"/>
    <n v="56432"/>
    <s v="IDR"/>
    <n v="200000"/>
    <x v="1"/>
    <s v="PC-20200213-0013"/>
    <s v="VER-20200218-0023"/>
    <s v="CV-20200303-0136"/>
    <s v="DONE POST TO SAP"/>
  </r>
  <r>
    <x v="0"/>
    <s v="Operation Vehicle - License"/>
    <x v="12"/>
    <n v="150310"/>
    <s v="IDR"/>
    <n v="200000"/>
    <x v="1"/>
    <s v="PC-20200213-0013"/>
    <s v="VER-20200218-0023"/>
    <s v="CV-20200303-0136"/>
    <s v="DONE POST TO SAP"/>
  </r>
  <r>
    <x v="0"/>
    <s v="Service - Vehicle License"/>
    <x v="36"/>
    <n v="118660"/>
    <s v="IDR"/>
    <n v="200000"/>
    <x v="1"/>
    <s v="PC-20200213-0013"/>
    <s v="VER-20200218-0023"/>
    <s v="CV-20200303-0136"/>
    <s v="DONE POST TO SAP"/>
  </r>
  <r>
    <x v="0"/>
    <s v="Operation Vehicle - License"/>
    <x v="37"/>
    <n v="45404"/>
    <s v="IDR"/>
    <n v="200000"/>
    <x v="1"/>
    <s v="PC-20200213-0013"/>
    <s v="VER-20200218-0023"/>
    <s v="CV-20200303-0136"/>
    <s v="DONE POST TO SAP"/>
  </r>
  <r>
    <x v="0"/>
    <s v="Operation Vehicle - License"/>
    <x v="13"/>
    <n v="55414"/>
    <s v="IDR"/>
    <n v="200000"/>
    <x v="1"/>
    <s v="PC-20200213-0013"/>
    <s v="VER-20200218-0023"/>
    <s v="CV-20200303-0136"/>
    <s v="DONE POST TO SAP"/>
  </r>
  <r>
    <x v="0"/>
    <s v="Operation Vehicle - License"/>
    <x v="14"/>
    <n v="25745"/>
    <s v="IDR"/>
    <n v="200000"/>
    <x v="1"/>
    <s v="PC-20200213-0013"/>
    <s v="VER-20200218-0023"/>
    <s v="CV-20200303-0136"/>
    <s v="DONE POST TO SAP"/>
  </r>
  <r>
    <x v="0"/>
    <s v="Allocated Vehicle - License"/>
    <x v="38"/>
    <n v="22162"/>
    <s v="IDR"/>
    <n v="200000"/>
    <x v="1"/>
    <s v="PC-20200213-0013"/>
    <s v="VER-20200218-0023"/>
    <s v="CV-20200303-0136"/>
    <s v="DONE POST TO SAP"/>
  </r>
  <r>
    <x v="1"/>
    <s v="Operation Vehicle - License"/>
    <x v="25"/>
    <m/>
    <s v="IDR"/>
    <n v="120000"/>
    <x v="2"/>
    <s v="PC-20200213-0013"/>
    <s v="VER-20200218-0023"/>
    <s v="CV-20200303-0136"/>
    <s v="DONE POST TO SAP"/>
  </r>
  <r>
    <x v="1"/>
    <s v="Operation Vehicle - License"/>
    <x v="39"/>
    <m/>
    <s v="IDR"/>
    <n v="120000"/>
    <x v="2"/>
    <s v="PC-20200213-0013"/>
    <s v="VER-20200218-0023"/>
    <s v="CV-20200303-0136"/>
    <s v="DONE POST TO SAP"/>
  </r>
  <r>
    <x v="1"/>
    <s v="Operation Vehicle - License"/>
    <x v="40"/>
    <m/>
    <s v="IDR"/>
    <n v="100000"/>
    <x v="2"/>
    <s v="PC-20200213-0013"/>
    <s v="VER-20200218-0023"/>
    <s v="CV-20200303-0136"/>
    <s v="DONE POST TO SAP"/>
  </r>
  <r>
    <x v="2"/>
    <s v="Operation Vehicle - License"/>
    <x v="4"/>
    <n v="102031"/>
    <s v="IDR"/>
    <n v="200000"/>
    <x v="3"/>
    <s v="PC-20200327-0006"/>
    <s v="VER-20200409-0017"/>
    <s v="CV-20200409-0082"/>
    <s v="DONE POST TO SAP"/>
  </r>
  <r>
    <x v="2"/>
    <s v="Operation Vehicle - License"/>
    <x v="40"/>
    <n v="258054"/>
    <s v="IDR"/>
    <n v="200000"/>
    <x v="3"/>
    <s v="PC-20200327-0006"/>
    <s v="VER-20200409-0017"/>
    <s v="CV-20200409-0082"/>
    <s v="DONE POST TO SAP"/>
  </r>
  <r>
    <x v="2"/>
    <s v="Allocated Vehicle - License"/>
    <x v="7"/>
    <n v="18613"/>
    <s v="IDR"/>
    <n v="200000"/>
    <x v="3"/>
    <s v="PC-20200327-0006"/>
    <s v="VER-20200409-0017"/>
    <s v="CV-20200409-0082"/>
    <s v="DONE POST TO SAP"/>
  </r>
  <r>
    <x v="2"/>
    <s v="Allocated Vehicle - License"/>
    <x v="5"/>
    <n v="64846"/>
    <s v="IDR"/>
    <n v="200000"/>
    <x v="4"/>
    <s v="PC-20200327-0006"/>
    <s v="VER-20200409-0017"/>
    <s v="CV-20200409-0082"/>
    <s v="DONE POST TO SAP"/>
  </r>
  <r>
    <x v="2"/>
    <s v="Allocated Vehicle - License"/>
    <x v="21"/>
    <n v="42676"/>
    <s v="IDR"/>
    <n v="200000"/>
    <x v="4"/>
    <s v="PC-20200327-0006"/>
    <s v="VER-20200409-0017"/>
    <s v="CV-20200409-0082"/>
    <s v="DONE POST TO SAP"/>
  </r>
  <r>
    <x v="2"/>
    <s v="Allocated Vehicle - License"/>
    <x v="22"/>
    <n v="34233"/>
    <s v="IDR"/>
    <n v="200000"/>
    <x v="4"/>
    <s v="PC-20200327-0006"/>
    <s v="VER-20200409-0017"/>
    <s v="CV-20200409-0082"/>
    <s v="DONE POST TO SAP"/>
  </r>
  <r>
    <x v="2"/>
    <s v="Operation Vehicle - License"/>
    <x v="10"/>
    <n v="70229"/>
    <s v="IDR"/>
    <n v="200000"/>
    <x v="4"/>
    <s v="PC-20200327-0006"/>
    <s v="VER-20200409-0017"/>
    <s v="CV-20200409-0082"/>
    <s v="DONE POST TO SAP"/>
  </r>
  <r>
    <x v="2"/>
    <s v="Operation Vehicle - License"/>
    <x v="30"/>
    <n v="34588"/>
    <s v="IDR"/>
    <n v="200000"/>
    <x v="4"/>
    <s v="PC-20200327-0006"/>
    <s v="VER-20200409-0017"/>
    <s v="CV-20200409-0082"/>
    <s v="DONE POST TO SAP"/>
  </r>
  <r>
    <x v="2"/>
    <s v="Operation Vehicle - License"/>
    <x v="12"/>
    <n v="156177"/>
    <s v="IDR"/>
    <n v="200000"/>
    <x v="4"/>
    <s v="PC-20200327-0006"/>
    <s v="VER-20200409-0017"/>
    <s v="CV-20200409-0082"/>
    <s v="DONE POST TO SAP"/>
  </r>
  <r>
    <x v="2"/>
    <s v="Service - Vehicle License"/>
    <x v="36"/>
    <n v="121838"/>
    <s v="IDR"/>
    <n v="200000"/>
    <x v="4"/>
    <s v="PC-20200327-0006"/>
    <s v="VER-20200409-0017"/>
    <s v="CV-20200409-0082"/>
    <s v="DONE POST TO SAP"/>
  </r>
  <r>
    <x v="2"/>
    <s v="Operation Vehicle - License"/>
    <x v="37"/>
    <n v="49030"/>
    <s v="IDR"/>
    <n v="200000"/>
    <x v="4"/>
    <s v="PC-20200327-0006"/>
    <s v="VER-20200409-0017"/>
    <s v="CV-20200409-0082"/>
    <s v="DONE POST TO SAP"/>
  </r>
  <r>
    <x v="2"/>
    <s v="Allocated Vehicle - License"/>
    <x v="38"/>
    <n v="24707"/>
    <s v="IDR"/>
    <n v="200000"/>
    <x v="4"/>
    <s v="PC-20200327-0006"/>
    <s v="VER-20200409-0017"/>
    <s v="CV-20200409-0082"/>
    <s v="DONE POST TO SAP"/>
  </r>
  <r>
    <x v="2"/>
    <s v="Allocated Vehicle - License"/>
    <x v="6"/>
    <n v="25358"/>
    <s v="IDR"/>
    <n v="200000"/>
    <x v="4"/>
    <s v="PC-20200327-0006"/>
    <s v="VER-20200409-0017"/>
    <s v="CV-20200409-0082"/>
    <s v="DONE POST TO SAP"/>
  </r>
  <r>
    <x v="2"/>
    <s v="Service - Vehicle License"/>
    <x v="31"/>
    <n v="40177"/>
    <s v="IDR"/>
    <n v="200000"/>
    <x v="4"/>
    <s v="PC-20200327-0006"/>
    <s v="VER-20200409-0017"/>
    <s v="CV-20200409-0082"/>
    <s v="DONE POST TO SAP"/>
  </r>
  <r>
    <x v="2"/>
    <s v="Allocated Vehicle - License"/>
    <x v="15"/>
    <n v="57781"/>
    <s v="IDR"/>
    <n v="200000"/>
    <x v="4"/>
    <s v="PC-20200327-0006"/>
    <s v="VER-20200409-0017"/>
    <s v="CV-20200409-0082"/>
    <s v="DONE POST TO SAP"/>
  </r>
  <r>
    <x v="2"/>
    <s v="Service - Vehicle License"/>
    <x v="18"/>
    <n v="146828"/>
    <s v="IDR"/>
    <n v="200000"/>
    <x v="4"/>
    <s v="PC-20200327-0006"/>
    <s v="VER-20200409-0017"/>
    <s v="CV-20200409-0082"/>
    <s v="DONE POST TO SAP"/>
  </r>
  <r>
    <x v="2"/>
    <s v="Service - Vehicle License"/>
    <x v="19"/>
    <n v="165545"/>
    <s v="IDR"/>
    <n v="200000"/>
    <x v="4"/>
    <s v="PC-20200327-0006"/>
    <s v="VER-20200409-0017"/>
    <s v="CV-20200409-0082"/>
    <s v="DONE POST TO SAP"/>
  </r>
  <r>
    <x v="2"/>
    <s v="Operation Vehicle - License"/>
    <x v="20"/>
    <n v="149963"/>
    <s v="IDR"/>
    <n v="200000"/>
    <x v="4"/>
    <s v="PC-20200327-0006"/>
    <s v="VER-20200409-0017"/>
    <s v="CV-20200409-0082"/>
    <s v="DONE POST TO SAP"/>
  </r>
  <r>
    <x v="2"/>
    <s v="Operation Vehicle - License"/>
    <x v="24"/>
    <n v="30913"/>
    <s v="IDR"/>
    <n v="200000"/>
    <x v="4"/>
    <s v="PC-20200327-0006"/>
    <s v="VER-20200409-0017"/>
    <s v="CV-20200409-0082"/>
    <s v="DONE POST TO SAP"/>
  </r>
  <r>
    <x v="2"/>
    <s v="Operation Vehicle - License"/>
    <x v="13"/>
    <n v="59744"/>
    <s v="IDR"/>
    <n v="200000"/>
    <x v="4"/>
    <s v="PC-20200327-0006"/>
    <s v="VER-20200409-0017"/>
    <s v="CV-20200409-0082"/>
    <s v="DONE POST TO SAP"/>
  </r>
  <r>
    <x v="2"/>
    <s v="Operation Vehicle - License"/>
    <x v="14"/>
    <n v="27913"/>
    <s v="IDR"/>
    <n v="200000"/>
    <x v="4"/>
    <s v="PC-20200327-0006"/>
    <s v="VER-20200409-0017"/>
    <s v="CV-20200409-0082"/>
    <s v="DONE POST TO SAP"/>
  </r>
  <r>
    <x v="2"/>
    <s v="Operation Vehicle - License"/>
    <x v="16"/>
    <n v="15003"/>
    <s v="IDR"/>
    <n v="200000"/>
    <x v="4"/>
    <s v="PC-20200327-0006"/>
    <s v="VER-20200409-0017"/>
    <s v="CV-20200409-0082"/>
    <s v="DONE POST TO SAP"/>
  </r>
  <r>
    <x v="2"/>
    <s v="Service - Vehicle License"/>
    <x v="17"/>
    <n v="229481"/>
    <s v="IDR"/>
    <n v="200000"/>
    <x v="4"/>
    <s v="PC-20200327-0006"/>
    <s v="VER-20200409-0017"/>
    <s v="CV-20200409-0082"/>
    <s v="DONE POST TO SAP"/>
  </r>
  <r>
    <x v="2"/>
    <s v="Allocated Vehicle - License"/>
    <x v="8"/>
    <n v="25227"/>
    <s v="IDR"/>
    <n v="200000"/>
    <x v="4"/>
    <s v="PC-20200327-0006"/>
    <s v="VER-20200409-0017"/>
    <s v="CV-20200409-0082"/>
    <s v="DONE POST TO SAP"/>
  </r>
  <r>
    <x v="2"/>
    <s v="Operation Vehicle - License"/>
    <x v="25"/>
    <n v="25570"/>
    <s v="IDR"/>
    <n v="200000"/>
    <x v="4"/>
    <s v="PC-20200327-0006"/>
    <s v="VER-20200409-0017"/>
    <s v="CV-20200409-0082"/>
    <s v="DONE POST TO SAP"/>
  </r>
  <r>
    <x v="2"/>
    <s v="Operation Vehicle - License"/>
    <x v="41"/>
    <n v="55239"/>
    <s v="IDR"/>
    <n v="300000"/>
    <x v="4"/>
    <s v="PC-20200327-0007"/>
    <s v="VER-20200416-0009"/>
    <s v="CV-20200416-0020"/>
    <s v="DONE POST TO SAP"/>
  </r>
  <r>
    <x v="2"/>
    <s v="Service - Vehicle License"/>
    <x v="29"/>
    <n v="23981"/>
    <s v="IDR"/>
    <n v="200000"/>
    <x v="4"/>
    <s v="PC-20200327-0007"/>
    <s v="VER-20200416-0009"/>
    <s v="CV-20200416-0020"/>
    <s v="DONE POST TO SAP"/>
  </r>
  <r>
    <x v="2"/>
    <s v="Operation Vehicle - License"/>
    <x v="11"/>
    <n v="132746"/>
    <s v="IDR"/>
    <n v="200000"/>
    <x v="4"/>
    <s v="PC-20200327-0007"/>
    <s v="VER-20200416-0009"/>
    <s v="CV-20200416-0020"/>
    <s v="DONE POST TO SAP"/>
  </r>
  <r>
    <x v="2"/>
    <s v="Operation Vehicle - License"/>
    <x v="28"/>
    <n v="132746"/>
    <s v="IDR"/>
    <n v="200000"/>
    <x v="4"/>
    <s v="PC-20200327-0007"/>
    <s v="VER-20200416-0009"/>
    <s v="CV-20200416-0020"/>
    <s v="DONE POST TO SAP"/>
  </r>
  <r>
    <x v="2"/>
    <s v="Service - Vehicle License"/>
    <x v="32"/>
    <n v="26663"/>
    <s v="IDR"/>
    <n v="200000"/>
    <x v="4"/>
    <s v="PC-20200327-0007"/>
    <s v="VER-20200416-0009"/>
    <s v="CV-20200416-0020"/>
    <s v="DONE POST TO SAP"/>
  </r>
  <r>
    <x v="2"/>
    <s v="Operation Vehicle - License"/>
    <x v="33"/>
    <n v="37364"/>
    <s v="IDR"/>
    <n v="200000"/>
    <x v="4"/>
    <s v="PC-20200327-0007"/>
    <s v="VER-20200416-0009"/>
    <s v="CV-20200416-0020"/>
    <s v="DONE POST TO SAP"/>
  </r>
  <r>
    <x v="2"/>
    <s v="Service - Vehicle License"/>
    <x v="34"/>
    <n v="31278"/>
    <s v="IDR"/>
    <n v="200000"/>
    <x v="4"/>
    <s v="PC-20200327-0007"/>
    <s v="VER-20200416-0009"/>
    <s v="CV-20200416-0020"/>
    <s v="DONE POST TO SAP"/>
  </r>
  <r>
    <x v="3"/>
    <s v="Operation Vehicle - License"/>
    <x v="16"/>
    <n v="75148"/>
    <s v="IDR"/>
    <n v="200000"/>
    <x v="5"/>
    <s v="PC-20200529-0002"/>
    <s v="VER-20200606-0001"/>
    <s v="CV-20200606-0001"/>
    <s v="DONE POST TO SAP"/>
  </r>
  <r>
    <x v="3"/>
    <s v="Service - Vehicle License"/>
    <x v="18"/>
    <n v="148086"/>
    <s v="IDR"/>
    <n v="200000"/>
    <x v="5"/>
    <s v="PC-20200529-0002"/>
    <s v="VER-20200606-0001"/>
    <s v="CV-20200606-0001"/>
    <s v="DONE POST TO SAP"/>
  </r>
  <r>
    <x v="3"/>
    <s v="Service - Vehicle License"/>
    <x v="3"/>
    <n v="38734"/>
    <s v="IDR"/>
    <n v="200000"/>
    <x v="5"/>
    <s v="PC-20200529-0002"/>
    <s v="VER-20200606-0001"/>
    <s v="CV-20200606-0001"/>
    <s v="DONE POST TO SAP"/>
  </r>
  <r>
    <x v="3"/>
    <s v="Service - Vehicle License"/>
    <x v="9"/>
    <n v="93487"/>
    <s v="IDR"/>
    <n v="200000"/>
    <x v="5"/>
    <s v="PC-20200529-0002"/>
    <s v="VER-20200606-0001"/>
    <s v="CV-20200606-0001"/>
    <s v="DONE POST TO SAP"/>
  </r>
  <r>
    <x v="3"/>
    <s v="Service - Vehicle License"/>
    <x v="17"/>
    <n v="231240"/>
    <s v="IDR"/>
    <n v="200000"/>
    <x v="5"/>
    <s v="PC-20200529-0002"/>
    <s v="VER-20200606-0001"/>
    <s v="CV-20200606-0001"/>
    <s v="DONE POST TO SAP"/>
  </r>
  <r>
    <x v="3"/>
    <s v="Allocated Vehicle - License"/>
    <x v="15"/>
    <n v="59070"/>
    <s v="IDR"/>
    <n v="200000"/>
    <x v="5"/>
    <s v="PC-20200529-0002"/>
    <s v="VER-20200606-0001"/>
    <s v="CV-20200606-0001"/>
    <s v="DONE POST TO SAP"/>
  </r>
  <r>
    <x v="3"/>
    <s v="Operation Vehicle - License"/>
    <x v="25"/>
    <n v="25759"/>
    <s v="IDR"/>
    <n v="200000"/>
    <x v="5"/>
    <s v="PC-20200529-0002"/>
    <s v="VER-20200606-0001"/>
    <s v="CV-20200606-0001"/>
    <s v="DONE POST TO SAP"/>
  </r>
  <r>
    <x v="3"/>
    <s v="Operation Vehicle - License"/>
    <x v="40"/>
    <n v="260695"/>
    <s v="IDR"/>
    <n v="200000"/>
    <x v="5"/>
    <s v="PC-20200529-0002"/>
    <s v="VER-20200606-0001"/>
    <s v="CV-20200606-0001"/>
    <s v="DONE POST TO SAP"/>
  </r>
  <r>
    <x v="3"/>
    <s v="Allocated Vehicle - License"/>
    <x v="27"/>
    <n v="30533"/>
    <s v="IDR"/>
    <n v="200000"/>
    <x v="6"/>
    <s v="PC-20200529-0002"/>
    <s v="VER-20200606-0001"/>
    <s v="CV-20200606-0001"/>
    <s v="DONE POST TO SAP"/>
  </r>
  <r>
    <x v="3"/>
    <s v="Service - Vehicle License"/>
    <x v="39"/>
    <n v="54787"/>
    <s v="IDR"/>
    <n v="200000"/>
    <x v="6"/>
    <s v="PC-20200529-0002"/>
    <s v="VER-20200606-0001"/>
    <s v="CV-20200606-0001"/>
    <s v="DONE POST TO SAP"/>
  </r>
  <r>
    <x v="3"/>
    <s v="Service - Vehicle License"/>
    <x v="1"/>
    <n v="47826"/>
    <s v="IDR"/>
    <n v="200000"/>
    <x v="5"/>
    <s v="PC-20200529-0002"/>
    <s v="VER-20200606-0001"/>
    <s v="CV-20200606-0001"/>
    <s v="DONE POST TO SAP"/>
  </r>
  <r>
    <x v="3"/>
    <s v="Service - Vehicle License"/>
    <x v="0"/>
    <n v="90483"/>
    <s v="IDR"/>
    <n v="200000"/>
    <x v="5"/>
    <s v="PC-20200529-0002"/>
    <s v="VER-20200606-0001"/>
    <s v="CV-20200606-0001"/>
    <s v="DONE POST TO SAP"/>
  </r>
  <r>
    <x v="3"/>
    <s v="Service - Vehicle License"/>
    <x v="26"/>
    <n v="32061"/>
    <s v="IDR"/>
    <n v="200000"/>
    <x v="5"/>
    <s v="PC-20200529-0002"/>
    <s v="VER-20200606-0001"/>
    <s v="CV-20200606-0001"/>
    <s v="DONE POST TO SAP"/>
  </r>
  <r>
    <x v="3"/>
    <s v="Operation Vehicle - License"/>
    <x v="41"/>
    <n v="109434"/>
    <s v="IDR"/>
    <n v="300000"/>
    <x v="7"/>
    <s v="PC-20200529-0002"/>
    <s v="VER-20200606-0001"/>
    <s v="CV-20200606-0001"/>
    <s v="DONE POST TO SAP"/>
  </r>
  <r>
    <x v="3"/>
    <s v="Allocated Vehicle - License"/>
    <x v="35"/>
    <n v="62763"/>
    <s v="IDR"/>
    <n v="200000"/>
    <x v="5"/>
    <s v="PC-20200529-0002"/>
    <s v="VER-20200606-0001"/>
    <s v="CV-20200606-0001"/>
    <s v="DONE POST TO SAP"/>
  </r>
  <r>
    <x v="3"/>
    <s v="Allocated Vehicle - License"/>
    <x v="7"/>
    <n v="191160"/>
    <s v="IDR"/>
    <n v="200000"/>
    <x v="5"/>
    <s v="PC-20200529-0002"/>
    <s v="VER-20200606-0001"/>
    <s v="CV-20200606-0001"/>
    <s v="DONE POST TO SAP"/>
  </r>
  <r>
    <x v="3"/>
    <s v="Operation Vehicle - License"/>
    <x v="4"/>
    <n v="102959"/>
    <s v="IDR"/>
    <n v="200000"/>
    <x v="5"/>
    <s v="PC-20200529-0002"/>
    <s v="VER-20200606-0001"/>
    <s v="CV-20200606-0001"/>
    <s v="DONE POST TO SAP"/>
  </r>
  <r>
    <x v="3"/>
    <s v="Service - Vehicle License"/>
    <x v="19"/>
    <n v="166635"/>
    <s v="IDR"/>
    <n v="200000"/>
    <x v="5"/>
    <s v="PC-20200529-0001"/>
    <s v="VER-20200606-0002"/>
    <s v="CV-20200606-0002"/>
    <s v="DONE POST TO SAP"/>
  </r>
  <r>
    <x v="3"/>
    <s v="Operation Vehicle - License"/>
    <x v="20"/>
    <n v="150901"/>
    <s v="IDR"/>
    <n v="200000"/>
    <x v="5"/>
    <s v="PC-20200529-0001"/>
    <s v="VER-20200606-0002"/>
    <s v="CV-20200606-0002"/>
    <s v="DONE POST TO SAP"/>
  </r>
  <r>
    <x v="3"/>
    <s v="Allocated Vehicle - License"/>
    <x v="5"/>
    <n v="67683"/>
    <s v="IDR"/>
    <n v="200000"/>
    <x v="5"/>
    <s v="PC-20200529-0001"/>
    <s v="VER-20200606-0002"/>
    <s v="CV-20200606-0002"/>
    <s v="DONE POST TO SAP"/>
  </r>
  <r>
    <x v="3"/>
    <s v="Allocated Vehicle - License"/>
    <x v="21"/>
    <n v="44507"/>
    <s v="IDR"/>
    <n v="200000"/>
    <x v="5"/>
    <s v="PC-20200529-0001"/>
    <s v="VER-20200606-0002"/>
    <s v="CV-20200606-0002"/>
    <s v="DONE POST TO SAP"/>
  </r>
  <r>
    <x v="3"/>
    <s v="Allocated Vehicle - License"/>
    <x v="22"/>
    <n v="36102"/>
    <s v="IDR"/>
    <n v="200000"/>
    <x v="5"/>
    <s v="PC-20200529-0001"/>
    <s v="VER-20200606-0002"/>
    <s v="CV-20200606-0002"/>
    <s v="DONE POST TO SAP"/>
  </r>
  <r>
    <x v="3"/>
    <s v="Allocated Vehicle - License"/>
    <x v="6"/>
    <n v="26385"/>
    <s v="IDR"/>
    <n v="200000"/>
    <x v="5"/>
    <s v="PC-20200529-0001"/>
    <s v="VER-20200606-0002"/>
    <s v="CV-20200606-0002"/>
    <s v="DONE POST TO SAP"/>
  </r>
  <r>
    <x v="3"/>
    <s v="Operation Vehicle - License"/>
    <x v="24"/>
    <n v="32416"/>
    <s v="IDR"/>
    <n v="200000"/>
    <x v="5"/>
    <s v="PC-20200529-0001"/>
    <s v="VER-20200606-0002"/>
    <s v="CV-20200606-0002"/>
    <s v="DONE POST TO SAP"/>
  </r>
  <r>
    <x v="3"/>
    <s v="Allocated Vehicle - License"/>
    <x v="8"/>
    <n v="25981"/>
    <s v="IDR"/>
    <n v="200000"/>
    <x v="5"/>
    <s v="PC-20200529-0001"/>
    <s v="VER-20200606-0002"/>
    <s v="CV-20200606-0002"/>
    <s v="DONE POST TO SAP"/>
  </r>
  <r>
    <x v="3"/>
    <s v="Operation Vehicle - License"/>
    <x v="10"/>
    <n v="71580"/>
    <s v="IDR"/>
    <n v="200000"/>
    <x v="5"/>
    <s v="PC-20200529-0001"/>
    <s v="VER-20200606-0002"/>
    <s v="CV-20200606-0002"/>
    <s v="DONE POST TO SAP"/>
  </r>
  <r>
    <x v="3"/>
    <s v="Allocated Vehicle - License"/>
    <x v="27"/>
    <n v="31886"/>
    <s v="IDR"/>
    <n v="200000"/>
    <x v="5"/>
    <s v="PC-20200529-0001"/>
    <s v="VER-20200606-0002"/>
    <s v="CV-20200606-0002"/>
    <s v="DONE POST TO SAP"/>
  </r>
  <r>
    <x v="3"/>
    <s v="Operation Vehicle - License"/>
    <x v="28"/>
    <n v="149981"/>
    <s v="IDR"/>
    <n v="200000"/>
    <x v="5"/>
    <s v="PC-20200529-0001"/>
    <s v="VER-20200606-0002"/>
    <s v="CV-20200606-0002"/>
    <s v="DONE POST TO SAP"/>
  </r>
  <r>
    <x v="3"/>
    <s v="Service - Vehicle License"/>
    <x v="29"/>
    <n v="24831"/>
    <s v="IDR"/>
    <n v="200000"/>
    <x v="5"/>
    <s v="PC-20200529-0001"/>
    <s v="VER-20200606-0002"/>
    <s v="CV-20200606-0002"/>
    <s v="DONE POST TO SAP"/>
  </r>
  <r>
    <x v="3"/>
    <s v="Operation Vehicle - License"/>
    <x v="30"/>
    <n v="35855"/>
    <s v="IDR"/>
    <n v="200000"/>
    <x v="5"/>
    <s v="PC-20200529-0001"/>
    <s v="VER-20200606-0002"/>
    <s v="CV-20200606-0002"/>
    <s v="DONE POST TO SAP"/>
  </r>
  <r>
    <x v="3"/>
    <s v="Service - Vehicle License"/>
    <x v="31"/>
    <n v="41276"/>
    <s v="IDR"/>
    <n v="200000"/>
    <x v="5"/>
    <s v="PC-20200529-0001"/>
    <s v="VER-20200606-0002"/>
    <s v="CV-20200606-0002"/>
    <s v="DONE POST TO SAP"/>
  </r>
  <r>
    <x v="3"/>
    <s v="Operation Vehicle - License"/>
    <x v="11"/>
    <n v="134451"/>
    <s v="IDR"/>
    <n v="200000"/>
    <x v="5"/>
    <s v="PC-20200529-0001"/>
    <s v="VER-20200606-0002"/>
    <s v="CV-20200606-0002"/>
    <s v="DONE POST TO SAP"/>
  </r>
  <r>
    <x v="3"/>
    <s v="Service - Vehicle License"/>
    <x v="32"/>
    <n v="28524"/>
    <s v="IDR"/>
    <n v="200000"/>
    <x v="5"/>
    <s v="PC-20200529-0001"/>
    <s v="VER-20200606-0002"/>
    <s v="CV-20200606-0002"/>
    <s v="DONE POST TO SAP"/>
  </r>
  <r>
    <x v="3"/>
    <s v="Operation Vehicle - License"/>
    <x v="33"/>
    <n v="38948"/>
    <s v="IDR"/>
    <n v="200000"/>
    <x v="5"/>
    <s v="PC-20200529-0001"/>
    <s v="VER-20200606-0002"/>
    <s v="CV-20200606-0002"/>
    <s v="DONE POST TO SAP"/>
  </r>
  <r>
    <x v="3"/>
    <s v="Service - Vehicle License"/>
    <x v="34"/>
    <n v="32322"/>
    <s v="IDR"/>
    <n v="200000"/>
    <x v="5"/>
    <s v="PC-20200529-0001"/>
    <s v="VER-20200606-0002"/>
    <s v="CV-20200606-0002"/>
    <s v="DONE POST TO SAP"/>
  </r>
  <r>
    <x v="3"/>
    <s v="Operation Vehicle - License"/>
    <x v="12"/>
    <n v="161232"/>
    <s v="IDR"/>
    <n v="200000"/>
    <x v="5"/>
    <s v="PC-20200529-0001"/>
    <s v="VER-20200606-0002"/>
    <s v="CV-20200606-0002"/>
    <s v="DONE POST TO SAP"/>
  </r>
  <r>
    <x v="3"/>
    <s v="Service - Vehicle License"/>
    <x v="36"/>
    <n v="123521"/>
    <s v="IDR"/>
    <n v="200000"/>
    <x v="5"/>
    <s v="PC-20200529-0001"/>
    <s v="VER-20200606-0002"/>
    <s v="CV-20200606-0002"/>
    <s v="DONE POST TO SAP"/>
  </r>
  <r>
    <x v="3"/>
    <s v="Operation Vehicle - License"/>
    <x v="37"/>
    <n v="51434"/>
    <s v="IDR"/>
    <n v="200000"/>
    <x v="5"/>
    <s v="PC-20200529-0001"/>
    <s v="VER-20200606-0002"/>
    <s v="CV-20200606-0002"/>
    <s v="DONE POST TO SAP"/>
  </r>
  <r>
    <x v="3"/>
    <s v="Operation Vehicle - License"/>
    <x v="13"/>
    <n v="61987"/>
    <s v="IDR"/>
    <n v="200000"/>
    <x v="5"/>
    <s v="PC-20200529-0001"/>
    <s v="VER-20200606-0002"/>
    <s v="CV-20200606-0002"/>
    <s v="DONE POST TO SAP"/>
  </r>
  <r>
    <x v="3"/>
    <s v="Operation Vehicle - License"/>
    <x v="14"/>
    <n v="29860"/>
    <s v="IDR"/>
    <n v="200000"/>
    <x v="5"/>
    <s v="PC-20200529-0001"/>
    <s v="VER-20200606-0002"/>
    <s v="CV-20200606-0002"/>
    <s v="DONE POST TO SAP"/>
  </r>
  <r>
    <x v="3"/>
    <s v="Allocated Vehicle - License"/>
    <x v="38"/>
    <n v="25765"/>
    <s v="IDR"/>
    <n v="200000"/>
    <x v="5"/>
    <s v="PC-20200529-0001"/>
    <s v="VER-20200606-0002"/>
    <s v="CV-20200606-0002"/>
    <s v="DONE POST TO SAP"/>
  </r>
  <r>
    <x v="3"/>
    <s v="Operation Vehicle - License"/>
    <x v="39"/>
    <n v="57764"/>
    <s v="IDR"/>
    <n v="200000"/>
    <x v="5"/>
    <s v="PC-20200529-0001"/>
    <s v="VER-20200606-0002"/>
    <s v="CV-20200606-0002"/>
    <s v="DONE POST TO SAP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">
  <r>
    <x v="0"/>
    <s v="PA 8115 MC"/>
    <d v="2020-05-14T00:00:00"/>
    <n v="75148"/>
    <n v="80148"/>
    <d v="2020-07-09T00:00:00"/>
  </r>
  <r>
    <x v="1"/>
    <s v="PA 1529 MC"/>
    <d v="2020-05-14T00:00:00"/>
    <n v="148086"/>
    <n v="153086"/>
    <d v="2020-07-09T00:00:00"/>
  </r>
  <r>
    <x v="2"/>
    <s v="PA 8007 MK"/>
    <d v="2020-05-15T00:00:00"/>
    <n v="38734"/>
    <n v="43734"/>
    <d v="2020-07-10T00:00:00"/>
  </r>
  <r>
    <x v="3"/>
    <s v="PA 8002 MH"/>
    <d v="2020-05-15T00:00:00"/>
    <n v="93487"/>
    <n v="98487"/>
    <d v="2020-07-10T00:00:00"/>
  </r>
  <r>
    <x v="4"/>
    <s v="PA 8235 MB"/>
    <d v="2020-05-19T00:00:00"/>
    <n v="231240"/>
    <n v="236240"/>
    <d v="2020-07-14T00:00:00"/>
  </r>
  <r>
    <x v="5"/>
    <s v="DS 1738 MI"/>
    <d v="2020-05-19T00:00:00"/>
    <n v="59070"/>
    <n v="64070"/>
    <d v="2020-07-14T00:00:00"/>
  </r>
  <r>
    <x v="6"/>
    <s v="PA 8002 MJ"/>
    <d v="2020-05-15T00:00:00"/>
    <n v="25759"/>
    <n v="30759"/>
    <d v="2020-07-10T00:00:00"/>
  </r>
  <r>
    <x v="7"/>
    <s v="PA 8103 MB"/>
    <d v="2020-05-11T00:00:00"/>
    <n v="260695"/>
    <n v="265695"/>
    <d v="2020-07-06T00:00:00"/>
  </r>
  <r>
    <x v="8"/>
    <s v="PA 8007 ML"/>
    <d v="2020-03-25T00:00:00"/>
    <n v="30533"/>
    <n v="35533"/>
    <d v="2020-05-20T00:00:00"/>
  </r>
  <r>
    <x v="9"/>
    <s v="PA 8002 MI"/>
    <d v="2020-03-17T00:00:00"/>
    <n v="54787"/>
    <n v="59787"/>
    <d v="2020-05-12T00:00:00"/>
  </r>
  <r>
    <x v="10"/>
    <s v="DS 8174 MC"/>
    <d v="2020-05-08T00:00:00"/>
    <n v="47826"/>
    <n v="52826"/>
    <d v="2020-07-03T00:00:00"/>
  </r>
  <r>
    <x v="11"/>
    <s v="DS 8192 ME"/>
    <d v="2020-05-06T00:00:00"/>
    <n v="90483"/>
    <n v="95483"/>
    <d v="2020-07-01T00:00:00"/>
  </r>
  <r>
    <x v="12"/>
    <s v="PA 8002 MK"/>
    <d v="2020-05-06T00:00:00"/>
    <n v="32061"/>
    <n v="37061"/>
    <d v="2020-07-01T00:00:00"/>
  </r>
  <r>
    <x v="13"/>
    <s v="IV-001"/>
    <d v="2020-04-28T00:00:00"/>
    <n v="109434"/>
    <n v="114434"/>
    <d v="2020-06-23T00:00:00"/>
  </r>
  <r>
    <x v="14"/>
    <s v="PA 1526 MV"/>
    <d v="2020-05-11T00:00:00"/>
    <n v="62763"/>
    <n v="67763"/>
    <d v="2020-07-06T00:00:00"/>
  </r>
  <r>
    <x v="15"/>
    <s v="PA 1510 MQ"/>
    <d v="2020-05-11T00:00:00"/>
    <n v="191160"/>
    <n v="196160"/>
    <d v="2020-07-06T00:00:00"/>
  </r>
  <r>
    <x v="16"/>
    <s v="DS 1737 MD"/>
    <d v="2020-05-11T00:00:00"/>
    <n v="102959"/>
    <n v="107959"/>
    <d v="2020-07-06T00:00:00"/>
  </r>
  <r>
    <x v="17"/>
    <s v="PA 1585 MC"/>
    <d v="2020-05-14T00:00:00"/>
    <n v="166635"/>
    <n v="171635"/>
    <d v="2020-07-09T00:00:00"/>
  </r>
  <r>
    <x v="18"/>
    <s v="PA 1758 MC"/>
    <d v="2020-05-13T00:00:00"/>
    <n v="150901"/>
    <n v="155901"/>
    <d v="2020-07-08T00:00:00"/>
  </r>
  <r>
    <x v="19"/>
    <s v="PA 8215 ME"/>
    <d v="2020-05-15T00:00:00"/>
    <n v="67683"/>
    <n v="72683"/>
    <d v="2020-07-10T00:00:00"/>
  </r>
  <r>
    <x v="20"/>
    <s v="PA 1510 MU"/>
    <d v="2020-05-18T00:00:00"/>
    <n v="44507"/>
    <n v="49507"/>
    <d v="2020-07-13T00:00:00"/>
  </r>
  <r>
    <x v="21"/>
    <s v="PA 1510 MT"/>
    <d v="2020-05-20T00:00:00"/>
    <n v="36102"/>
    <n v="41102"/>
    <d v="2020-07-15T00:00:00"/>
  </r>
  <r>
    <x v="22"/>
    <s v="PA 1510 MX"/>
    <d v="2020-05-18T00:00:00"/>
    <n v="26385"/>
    <n v="31385"/>
    <d v="2020-07-13T00:00:00"/>
  </r>
  <r>
    <x v="23"/>
    <s v="PA 1539 MK"/>
    <d v="2020-05-19T00:00:00"/>
    <n v="32416"/>
    <n v="37416"/>
    <d v="2020-07-14T00:00:00"/>
  </r>
  <r>
    <x v="24"/>
    <s v="PA 1510 MW"/>
    <d v="2020-05-13T00:00:00"/>
    <n v="25981"/>
    <n v="30981"/>
    <d v="2020-07-08T00:00:00"/>
  </r>
  <r>
    <x v="25"/>
    <s v="DS 1736 MD"/>
    <d v="2020-05-18T00:00:00"/>
    <n v="71580"/>
    <n v="76580"/>
    <d v="2020-07-13T00:00:00"/>
  </r>
  <r>
    <x v="8"/>
    <s v="PA 8007 ML"/>
    <d v="2020-05-18T00:00:00"/>
    <n v="31886"/>
    <n v="36886"/>
    <d v="2020-07-13T00:00:00"/>
  </r>
  <r>
    <x v="26"/>
    <s v="PA 1851 MD"/>
    <d v="2020-05-18T00:00:00"/>
    <n v="149981"/>
    <n v="154981"/>
    <d v="2020-07-13T00:00:00"/>
  </r>
  <r>
    <x v="27"/>
    <s v="PA 1526 MR"/>
    <d v="2020-05-19T00:00:00"/>
    <n v="24831"/>
    <n v="29831"/>
    <d v="2020-07-14T00:00:00"/>
  </r>
  <r>
    <x v="28"/>
    <s v="DS 1737 MI"/>
    <d v="2020-05-18T00:00:00"/>
    <n v="35855"/>
    <n v="40855"/>
    <d v="2020-07-13T00:00:00"/>
  </r>
  <r>
    <x v="29"/>
    <s v="PA 1524 ML"/>
    <d v="2020-05-14T00:00:00"/>
    <n v="41276"/>
    <n v="46276"/>
    <d v="2020-07-09T00:00:00"/>
  </r>
  <r>
    <x v="30"/>
    <s v="PA 1849 MD"/>
    <d v="2020-05-19T00:00:00"/>
    <n v="134451"/>
    <n v="139451"/>
    <d v="2020-07-14T00:00:00"/>
  </r>
  <r>
    <x v="31"/>
    <s v="PA 1524 MN"/>
    <d v="2020-05-18T00:00:00"/>
    <n v="28524"/>
    <n v="33524"/>
    <d v="2020-07-13T00:00:00"/>
  </r>
  <r>
    <x v="32"/>
    <s v="PA 1524 MO"/>
    <d v="2020-05-19T00:00:00"/>
    <n v="38948"/>
    <n v="43948"/>
    <d v="2020-07-14T00:00:00"/>
  </r>
  <r>
    <x v="33"/>
    <s v="PA 1526 MQ"/>
    <d v="2020-05-19T00:00:00"/>
    <n v="32322"/>
    <n v="37322"/>
    <d v="2020-07-14T00:00:00"/>
  </r>
  <r>
    <x v="34"/>
    <s v="PA 1852 MD"/>
    <d v="2020-05-18T00:00:00"/>
    <n v="161232"/>
    <n v="166232"/>
    <d v="2020-07-13T00:00:00"/>
  </r>
  <r>
    <x v="35"/>
    <s v="PA 1850 MD"/>
    <d v="2020-05-20T00:00:00"/>
    <n v="123521"/>
    <n v="128521"/>
    <d v="2020-07-15T00:00:00"/>
  </r>
  <r>
    <x v="36"/>
    <s v="PA 1523 MR"/>
    <d v="2020-05-19T00:00:00"/>
    <n v="51434"/>
    <n v="56434"/>
    <d v="2020-07-14T00:00:00"/>
  </r>
  <r>
    <x v="37"/>
    <s v="PA 7223 MB"/>
    <d v="2020-05-18T00:00:00"/>
    <n v="61987"/>
    <n v="66987"/>
    <d v="2020-07-13T00:00:00"/>
  </r>
  <r>
    <x v="38"/>
    <s v="PA 1538 MW"/>
    <d v="2020-05-18T00:00:00"/>
    <n v="29860"/>
    <n v="34860"/>
    <d v="2020-07-13T00:00:00"/>
  </r>
  <r>
    <x v="39"/>
    <s v="PA 1561 MV"/>
    <d v="2020-05-18T00:00:00"/>
    <n v="25765"/>
    <n v="30765"/>
    <d v="2020-07-13T00:00:00"/>
  </r>
  <r>
    <x v="9"/>
    <s v="PA 8002 MI"/>
    <d v="2020-05-22T00:00:00"/>
    <n v="57764"/>
    <n v="62764"/>
    <d v="2020-07-17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PivotTable2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B2:AD27" firstHeaderRow="1" firstDataRow="2" firstDataCol="1"/>
  <pivotFields count="7">
    <pivotField axis="axisCol" numFmtId="14" showAll="0">
      <items count="2">
        <item x="0"/>
        <item t="default"/>
      </items>
    </pivotField>
    <pivotField showAll="0"/>
    <pivotField axis="axisRow" dataField="1" showAll="0">
      <items count="24">
        <item x="1"/>
        <item x="18"/>
        <item x="6"/>
        <item x="15"/>
        <item x="14"/>
        <item x="20"/>
        <item x="22"/>
        <item x="13"/>
        <item x="21"/>
        <item x="19"/>
        <item x="9"/>
        <item x="5"/>
        <item x="10"/>
        <item x="11"/>
        <item x="2"/>
        <item x="3"/>
        <item x="4"/>
        <item x="0"/>
        <item x="17"/>
        <item x="7"/>
        <item x="12"/>
        <item x="8"/>
        <item x="16"/>
        <item t="default"/>
      </items>
    </pivotField>
    <pivotField showAll="0"/>
    <pivotField showAll="0"/>
    <pivotField showAll="0"/>
    <pivotField showAll="0"/>
  </pivotFields>
  <rowFields count="1">
    <field x="2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Fields count="1">
    <field x="0"/>
  </colFields>
  <colItems count="2">
    <i>
      <x/>
    </i>
    <i t="grand">
      <x/>
    </i>
  </colItems>
  <dataFields count="1">
    <dataField name="Count of Plat No" fld="2" subtotal="count" baseField="0" baseItem="0"/>
  </dataFields>
  <formats count="1">
    <format dxfId="172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W2:Y27" firstHeaderRow="1" firstDataRow="2" firstDataCol="1"/>
  <pivotFields count="10">
    <pivotField axis="axisCol" numFmtId="164" showAll="0">
      <items count="2">
        <item x="0"/>
        <item t="default"/>
      </items>
    </pivotField>
    <pivotField showAll="0"/>
    <pivotField axis="axisRow" dataField="1" showAll="0">
      <items count="24">
        <item x="10"/>
        <item x="4"/>
        <item x="15"/>
        <item x="1"/>
        <item x="0"/>
        <item x="7"/>
        <item x="22"/>
        <item x="21"/>
        <item x="8"/>
        <item x="6"/>
        <item x="18"/>
        <item x="14"/>
        <item x="19"/>
        <item x="20"/>
        <item x="11"/>
        <item x="12"/>
        <item x="13"/>
        <item x="9"/>
        <item x="3"/>
        <item x="16"/>
        <item x="5"/>
        <item x="17"/>
        <item x="2"/>
        <item t="default"/>
      </items>
    </pivotField>
    <pivotField showAll="0"/>
    <pivotField showAll="0"/>
    <pivotField numFmtId="165" showAll="0"/>
    <pivotField showAll="0"/>
    <pivotField showAll="0"/>
    <pivotField showAll="0"/>
    <pivotField showAll="0"/>
  </pivotFields>
  <rowFields count="1">
    <field x="2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Fields count="1">
    <field x="0"/>
  </colFields>
  <colItems count="2">
    <i>
      <x/>
    </i>
    <i t="grand">
      <x/>
    </i>
  </colItems>
  <dataFields count="1">
    <dataField name="Count of Plat No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mergeItem="1" createdVersion="6" indent="0" compact="0" compactData="0" multipleFieldFilters="0">
  <location ref="P3:R46" firstHeaderRow="1" firstDataRow="1" firstDataCol="2"/>
  <pivotFields count="5">
    <pivotField axis="axisRow" compact="0" outline="0" showAll="0">
      <items count="4">
        <item x="2"/>
        <item x="1"/>
        <item x="0"/>
        <item t="default"/>
      </items>
    </pivotField>
    <pivotField axis="axisRow" compact="0" outline="0" showAll="0" defaultSubtotal="0">
      <items count="42">
        <item x="10"/>
        <item x="4"/>
        <item x="30"/>
        <item x="15"/>
        <item x="1"/>
        <item x="0"/>
        <item x="41"/>
        <item x="7"/>
        <item x="22"/>
        <item x="21"/>
        <item x="8"/>
        <item x="6"/>
        <item x="37"/>
        <item x="31"/>
        <item x="32"/>
        <item x="33"/>
        <item x="34"/>
        <item x="29"/>
        <item x="35"/>
        <item x="18"/>
        <item x="14"/>
        <item x="24"/>
        <item x="38"/>
        <item x="19"/>
        <item x="20"/>
        <item x="11"/>
        <item x="36"/>
        <item x="28"/>
        <item x="12"/>
        <item x="13"/>
        <item x="9"/>
        <item x="39"/>
        <item x="25"/>
        <item x="26"/>
        <item x="3"/>
        <item x="27"/>
        <item x="40"/>
        <item x="16"/>
        <item x="23"/>
        <item x="5"/>
        <item x="17"/>
        <item x="2"/>
      </items>
    </pivotField>
    <pivotField compact="0" outline="0" showAll="0" defaultSubtotal="0"/>
    <pivotField compact="0" outline="0" showAll="0" defaultSubtotal="0"/>
    <pivotField dataField="1" compact="0" numFmtId="165" outline="0" showAll="0" defaultSubtotal="0"/>
  </pivotFields>
  <rowFields count="2">
    <field x="1"/>
    <field x="0"/>
  </rowFields>
  <rowItems count="43">
    <i>
      <x/>
      <x v="1"/>
    </i>
    <i>
      <x v="1"/>
      <x v="1"/>
    </i>
    <i>
      <x v="2"/>
      <x v="1"/>
    </i>
    <i>
      <x v="3"/>
      <x/>
    </i>
    <i>
      <x v="4"/>
      <x v="2"/>
    </i>
    <i>
      <x v="5"/>
      <x v="2"/>
    </i>
    <i>
      <x v="6"/>
      <x v="1"/>
    </i>
    <i>
      <x v="7"/>
      <x/>
    </i>
    <i>
      <x v="8"/>
      <x/>
    </i>
    <i>
      <x v="9"/>
      <x/>
    </i>
    <i>
      <x v="10"/>
      <x/>
    </i>
    <i>
      <x v="11"/>
      <x/>
    </i>
    <i>
      <x v="12"/>
      <x v="1"/>
    </i>
    <i>
      <x v="13"/>
      <x v="2"/>
    </i>
    <i>
      <x v="14"/>
      <x v="2"/>
    </i>
    <i>
      <x v="15"/>
      <x v="1"/>
    </i>
    <i>
      <x v="16"/>
      <x v="2"/>
    </i>
    <i>
      <x v="17"/>
      <x v="2"/>
    </i>
    <i>
      <x v="18"/>
      <x/>
    </i>
    <i>
      <x v="19"/>
      <x v="2"/>
    </i>
    <i>
      <x v="20"/>
      <x v="1"/>
    </i>
    <i>
      <x v="21"/>
      <x v="1"/>
    </i>
    <i>
      <x v="22"/>
      <x/>
    </i>
    <i>
      <x v="23"/>
      <x v="2"/>
    </i>
    <i>
      <x v="24"/>
      <x v="1"/>
    </i>
    <i>
      <x v="25"/>
      <x v="1"/>
    </i>
    <i>
      <x v="26"/>
      <x v="2"/>
    </i>
    <i>
      <x v="27"/>
      <x v="1"/>
    </i>
    <i>
      <x v="28"/>
      <x v="1"/>
    </i>
    <i>
      <x v="29"/>
      <x v="1"/>
    </i>
    <i>
      <x v="30"/>
      <x v="2"/>
    </i>
    <i>
      <x v="31"/>
      <x v="1"/>
    </i>
    <i>
      <x v="32"/>
      <x v="1"/>
    </i>
    <i>
      <x v="33"/>
      <x v="2"/>
    </i>
    <i>
      <x v="34"/>
      <x v="2"/>
    </i>
    <i>
      <x v="35"/>
      <x/>
    </i>
    <i>
      <x v="36"/>
      <x v="1"/>
    </i>
    <i>
      <x v="37"/>
      <x v="1"/>
    </i>
    <i>
      <x v="38"/>
      <x v="2"/>
    </i>
    <i>
      <x v="39"/>
      <x/>
    </i>
    <i>
      <x v="40"/>
      <x v="2"/>
    </i>
    <i>
      <x v="41"/>
      <x v="2"/>
    </i>
    <i t="grand">
      <x/>
    </i>
  </rowItems>
  <colItems count="1">
    <i/>
  </colItems>
  <dataFields count="1">
    <dataField name="Sum of Actual Expense" fld="4" baseField="0" baseItem="0" numFmtId="166"/>
  </dataFields>
  <formats count="53">
    <format dxfId="148">
      <pivotArea outline="0" collapsedLevelsAreSubtotals="1" fieldPosition="0"/>
    </format>
    <format dxfId="147">
      <pivotArea outline="0" fieldPosition="0">
        <references count="2">
          <reference field="0" count="0" selected="0"/>
          <reference field="1" count="0" selected="0"/>
        </references>
      </pivotArea>
    </format>
    <format dxfId="146">
      <pivotArea type="all" dataOnly="0" outline="0" fieldPosition="0"/>
    </format>
    <format dxfId="145">
      <pivotArea outline="0" collapsedLevelsAreSubtotals="1" fieldPosition="0"/>
    </format>
    <format dxfId="144">
      <pivotArea field="1" type="button" dataOnly="0" labelOnly="1" outline="0" axis="axisRow" fieldPosition="0"/>
    </format>
    <format dxfId="143">
      <pivotArea field="0" type="button" dataOnly="0" labelOnly="1" outline="0" axis="axisRow" fieldPosition="1"/>
    </format>
    <format dxfId="142">
      <pivotArea dataOnly="0" labelOnly="1" outline="0" axis="axisValues" fieldPosition="0"/>
    </format>
    <format dxfId="141">
      <pivotArea dataOnly="0" labelOnly="1" outline="0" fieldPosition="0">
        <references count="1">
          <reference field="1" count="0"/>
        </references>
      </pivotArea>
    </format>
    <format dxfId="140">
      <pivotArea dataOnly="0" labelOnly="1" grandRow="1" outline="0" fieldPosition="0"/>
    </format>
    <format dxfId="139">
      <pivotArea dataOnly="0" labelOnly="1" outline="0" fieldPosition="0">
        <references count="2">
          <reference field="0" count="1">
            <x v="1"/>
          </reference>
          <reference field="1" count="1" selected="0">
            <x v="0"/>
          </reference>
        </references>
      </pivotArea>
    </format>
    <format dxfId="138">
      <pivotArea dataOnly="0" labelOnly="1" outline="0" fieldPosition="0">
        <references count="2">
          <reference field="0" count="1">
            <x v="1"/>
          </reference>
          <reference field="1" count="1" selected="0">
            <x v="1"/>
          </reference>
        </references>
      </pivotArea>
    </format>
    <format dxfId="137">
      <pivotArea dataOnly="0" labelOnly="1" outline="0" fieldPosition="0">
        <references count="2">
          <reference field="0" count="1">
            <x v="1"/>
          </reference>
          <reference field="1" count="1" selected="0">
            <x v="2"/>
          </reference>
        </references>
      </pivotArea>
    </format>
    <format dxfId="136">
      <pivotArea dataOnly="0" labelOnly="1" outline="0" fieldPosition="0">
        <references count="2">
          <reference field="0" count="1">
            <x v="0"/>
          </reference>
          <reference field="1" count="1" selected="0">
            <x v="3"/>
          </reference>
        </references>
      </pivotArea>
    </format>
    <format dxfId="135">
      <pivotArea dataOnly="0" labelOnly="1" outline="0" fieldPosition="0">
        <references count="2">
          <reference field="0" count="1">
            <x v="2"/>
          </reference>
          <reference field="1" count="1" selected="0">
            <x v="4"/>
          </reference>
        </references>
      </pivotArea>
    </format>
    <format dxfId="134">
      <pivotArea dataOnly="0" labelOnly="1" outline="0" fieldPosition="0">
        <references count="2">
          <reference field="0" count="1">
            <x v="2"/>
          </reference>
          <reference field="1" count="1" selected="0">
            <x v="5"/>
          </reference>
        </references>
      </pivotArea>
    </format>
    <format dxfId="133">
      <pivotArea dataOnly="0" labelOnly="1" outline="0" fieldPosition="0">
        <references count="2">
          <reference field="0" count="1">
            <x v="1"/>
          </reference>
          <reference field="1" count="1" selected="0">
            <x v="6"/>
          </reference>
        </references>
      </pivotArea>
    </format>
    <format dxfId="132">
      <pivotArea dataOnly="0" labelOnly="1" outline="0" fieldPosition="0">
        <references count="2">
          <reference field="0" count="1">
            <x v="0"/>
          </reference>
          <reference field="1" count="1" selected="0">
            <x v="7"/>
          </reference>
        </references>
      </pivotArea>
    </format>
    <format dxfId="131">
      <pivotArea dataOnly="0" labelOnly="1" outline="0" fieldPosition="0">
        <references count="2">
          <reference field="0" count="1">
            <x v="0"/>
          </reference>
          <reference field="1" count="1" selected="0">
            <x v="8"/>
          </reference>
        </references>
      </pivotArea>
    </format>
    <format dxfId="130">
      <pivotArea dataOnly="0" labelOnly="1" outline="0" fieldPosition="0">
        <references count="2">
          <reference field="0" count="1">
            <x v="0"/>
          </reference>
          <reference field="1" count="1" selected="0">
            <x v="9"/>
          </reference>
        </references>
      </pivotArea>
    </format>
    <format dxfId="129">
      <pivotArea dataOnly="0" labelOnly="1" outline="0" fieldPosition="0">
        <references count="2">
          <reference field="0" count="1">
            <x v="0"/>
          </reference>
          <reference field="1" count="1" selected="0">
            <x v="10"/>
          </reference>
        </references>
      </pivotArea>
    </format>
    <format dxfId="128">
      <pivotArea dataOnly="0" labelOnly="1" outline="0" fieldPosition="0">
        <references count="2">
          <reference field="0" count="1">
            <x v="0"/>
          </reference>
          <reference field="1" count="1" selected="0">
            <x v="11"/>
          </reference>
        </references>
      </pivotArea>
    </format>
    <format dxfId="127">
      <pivotArea dataOnly="0" labelOnly="1" outline="0" fieldPosition="0">
        <references count="2">
          <reference field="0" count="1">
            <x v="1"/>
          </reference>
          <reference field="1" count="1" selected="0">
            <x v="12"/>
          </reference>
        </references>
      </pivotArea>
    </format>
    <format dxfId="126">
      <pivotArea dataOnly="0" labelOnly="1" outline="0" fieldPosition="0">
        <references count="2">
          <reference field="0" count="1">
            <x v="2"/>
          </reference>
          <reference field="1" count="1" selected="0">
            <x v="13"/>
          </reference>
        </references>
      </pivotArea>
    </format>
    <format dxfId="125">
      <pivotArea dataOnly="0" labelOnly="1" outline="0" fieldPosition="0">
        <references count="2">
          <reference field="0" count="1">
            <x v="2"/>
          </reference>
          <reference field="1" count="1" selected="0">
            <x v="14"/>
          </reference>
        </references>
      </pivotArea>
    </format>
    <format dxfId="124">
      <pivotArea dataOnly="0" labelOnly="1" outline="0" fieldPosition="0">
        <references count="2">
          <reference field="0" count="1">
            <x v="1"/>
          </reference>
          <reference field="1" count="1" selected="0">
            <x v="15"/>
          </reference>
        </references>
      </pivotArea>
    </format>
    <format dxfId="123">
      <pivotArea dataOnly="0" labelOnly="1" outline="0" fieldPosition="0">
        <references count="2">
          <reference field="0" count="1">
            <x v="2"/>
          </reference>
          <reference field="1" count="1" selected="0">
            <x v="16"/>
          </reference>
        </references>
      </pivotArea>
    </format>
    <format dxfId="122">
      <pivotArea dataOnly="0" labelOnly="1" outline="0" fieldPosition="0">
        <references count="2">
          <reference field="0" count="1">
            <x v="2"/>
          </reference>
          <reference field="1" count="1" selected="0">
            <x v="17"/>
          </reference>
        </references>
      </pivotArea>
    </format>
    <format dxfId="121">
      <pivotArea dataOnly="0" labelOnly="1" outline="0" fieldPosition="0">
        <references count="2">
          <reference field="0" count="1">
            <x v="0"/>
          </reference>
          <reference field="1" count="1" selected="0">
            <x v="18"/>
          </reference>
        </references>
      </pivotArea>
    </format>
    <format dxfId="120">
      <pivotArea dataOnly="0" labelOnly="1" outline="0" fieldPosition="0">
        <references count="2">
          <reference field="0" count="1">
            <x v="2"/>
          </reference>
          <reference field="1" count="1" selected="0">
            <x v="19"/>
          </reference>
        </references>
      </pivotArea>
    </format>
    <format dxfId="119">
      <pivotArea dataOnly="0" labelOnly="1" outline="0" fieldPosition="0">
        <references count="2">
          <reference field="0" count="1">
            <x v="1"/>
          </reference>
          <reference field="1" count="1" selected="0">
            <x v="20"/>
          </reference>
        </references>
      </pivotArea>
    </format>
    <format dxfId="118">
      <pivotArea dataOnly="0" labelOnly="1" outline="0" fieldPosition="0">
        <references count="2">
          <reference field="0" count="1">
            <x v="1"/>
          </reference>
          <reference field="1" count="1" selected="0">
            <x v="21"/>
          </reference>
        </references>
      </pivotArea>
    </format>
    <format dxfId="117">
      <pivotArea dataOnly="0" labelOnly="1" outline="0" fieldPosition="0">
        <references count="2">
          <reference field="0" count="1">
            <x v="0"/>
          </reference>
          <reference field="1" count="1" selected="0">
            <x v="22"/>
          </reference>
        </references>
      </pivotArea>
    </format>
    <format dxfId="116">
      <pivotArea dataOnly="0" labelOnly="1" outline="0" fieldPosition="0">
        <references count="2">
          <reference field="0" count="1">
            <x v="2"/>
          </reference>
          <reference field="1" count="1" selected="0">
            <x v="23"/>
          </reference>
        </references>
      </pivotArea>
    </format>
    <format dxfId="115">
      <pivotArea dataOnly="0" labelOnly="1" outline="0" fieldPosition="0">
        <references count="2">
          <reference field="0" count="1">
            <x v="1"/>
          </reference>
          <reference field="1" count="1" selected="0">
            <x v="24"/>
          </reference>
        </references>
      </pivotArea>
    </format>
    <format dxfId="114">
      <pivotArea dataOnly="0" labelOnly="1" outline="0" fieldPosition="0">
        <references count="2">
          <reference field="0" count="1">
            <x v="1"/>
          </reference>
          <reference field="1" count="1" selected="0">
            <x v="25"/>
          </reference>
        </references>
      </pivotArea>
    </format>
    <format dxfId="113">
      <pivotArea dataOnly="0" labelOnly="1" outline="0" fieldPosition="0">
        <references count="2">
          <reference field="0" count="1">
            <x v="2"/>
          </reference>
          <reference field="1" count="1" selected="0">
            <x v="26"/>
          </reference>
        </references>
      </pivotArea>
    </format>
    <format dxfId="112">
      <pivotArea dataOnly="0" labelOnly="1" outline="0" fieldPosition="0">
        <references count="2">
          <reference field="0" count="1">
            <x v="1"/>
          </reference>
          <reference field="1" count="1" selected="0">
            <x v="27"/>
          </reference>
        </references>
      </pivotArea>
    </format>
    <format dxfId="111">
      <pivotArea dataOnly="0" labelOnly="1" outline="0" fieldPosition="0">
        <references count="2">
          <reference field="0" count="1">
            <x v="1"/>
          </reference>
          <reference field="1" count="1" selected="0">
            <x v="28"/>
          </reference>
        </references>
      </pivotArea>
    </format>
    <format dxfId="110">
      <pivotArea dataOnly="0" labelOnly="1" outline="0" fieldPosition="0">
        <references count="2">
          <reference field="0" count="1">
            <x v="1"/>
          </reference>
          <reference field="1" count="1" selected="0">
            <x v="29"/>
          </reference>
        </references>
      </pivotArea>
    </format>
    <format dxfId="109">
      <pivotArea dataOnly="0" labelOnly="1" outline="0" fieldPosition="0">
        <references count="2">
          <reference field="0" count="1">
            <x v="2"/>
          </reference>
          <reference field="1" count="1" selected="0">
            <x v="30"/>
          </reference>
        </references>
      </pivotArea>
    </format>
    <format dxfId="108">
      <pivotArea dataOnly="0" labelOnly="1" outline="0" fieldPosition="0">
        <references count="2">
          <reference field="0" count="1">
            <x v="1"/>
          </reference>
          <reference field="1" count="1" selected="0">
            <x v="31"/>
          </reference>
        </references>
      </pivotArea>
    </format>
    <format dxfId="107">
      <pivotArea dataOnly="0" labelOnly="1" outline="0" fieldPosition="0">
        <references count="2">
          <reference field="0" count="1">
            <x v="1"/>
          </reference>
          <reference field="1" count="1" selected="0">
            <x v="32"/>
          </reference>
        </references>
      </pivotArea>
    </format>
    <format dxfId="106">
      <pivotArea dataOnly="0" labelOnly="1" outline="0" fieldPosition="0">
        <references count="2">
          <reference field="0" count="1">
            <x v="2"/>
          </reference>
          <reference field="1" count="1" selected="0">
            <x v="33"/>
          </reference>
        </references>
      </pivotArea>
    </format>
    <format dxfId="105">
      <pivotArea dataOnly="0" labelOnly="1" outline="0" fieldPosition="0">
        <references count="2">
          <reference field="0" count="1">
            <x v="2"/>
          </reference>
          <reference field="1" count="1" selected="0">
            <x v="34"/>
          </reference>
        </references>
      </pivotArea>
    </format>
    <format dxfId="104">
      <pivotArea dataOnly="0" labelOnly="1" outline="0" fieldPosition="0">
        <references count="2">
          <reference field="0" count="1">
            <x v="0"/>
          </reference>
          <reference field="1" count="1" selected="0">
            <x v="35"/>
          </reference>
        </references>
      </pivotArea>
    </format>
    <format dxfId="103">
      <pivotArea dataOnly="0" labelOnly="1" outline="0" fieldPosition="0">
        <references count="2">
          <reference field="0" count="1">
            <x v="1"/>
          </reference>
          <reference field="1" count="1" selected="0">
            <x v="36"/>
          </reference>
        </references>
      </pivotArea>
    </format>
    <format dxfId="102">
      <pivotArea dataOnly="0" labelOnly="1" outline="0" fieldPosition="0">
        <references count="2">
          <reference field="0" count="1">
            <x v="1"/>
          </reference>
          <reference field="1" count="1" selected="0">
            <x v="37"/>
          </reference>
        </references>
      </pivotArea>
    </format>
    <format dxfId="101">
      <pivotArea dataOnly="0" labelOnly="1" outline="0" fieldPosition="0">
        <references count="2">
          <reference field="0" count="1">
            <x v="2"/>
          </reference>
          <reference field="1" count="1" selected="0">
            <x v="38"/>
          </reference>
        </references>
      </pivotArea>
    </format>
    <format dxfId="100">
      <pivotArea dataOnly="0" labelOnly="1" outline="0" fieldPosition="0">
        <references count="2">
          <reference field="0" count="1">
            <x v="0"/>
          </reference>
          <reference field="1" count="1" selected="0">
            <x v="39"/>
          </reference>
        </references>
      </pivotArea>
    </format>
    <format dxfId="99">
      <pivotArea dataOnly="0" labelOnly="1" outline="0" fieldPosition="0">
        <references count="2">
          <reference field="0" count="1">
            <x v="2"/>
          </reference>
          <reference field="1" count="1" selected="0">
            <x v="40"/>
          </reference>
        </references>
      </pivotArea>
    </format>
    <format dxfId="98">
      <pivotArea dataOnly="0" labelOnly="1" outline="0" fieldPosition="0">
        <references count="2">
          <reference field="0" count="1">
            <x v="2"/>
          </reference>
          <reference field="1" count="1" selected="0">
            <x v="41"/>
          </reference>
        </references>
      </pivotArea>
    </format>
    <format dxfId="97">
      <pivotArea dataOnly="0" labelOnly="1" outline="0" axis="axisValues" fieldPosition="0"/>
    </format>
    <format dxfId="96">
      <pivotArea dataOnly="0" labelOnly="1" outline="0" fieldPosition="0">
        <references count="1">
          <reference field="0" count="0"/>
        </references>
      </pivotArea>
    </format>
  </formats>
  <conditionalFormats count="1">
    <conditionalFormat priority="5">
      <pivotAreas count="1">
        <pivotArea type="data" outline="0" collapsedLevelsAreSubtotals="1" fieldPosition="0">
          <references count="3">
            <reference field="4294967294" count="1" selected="0">
              <x v="0"/>
            </reference>
            <reference field="0" count="3" selected="0">
              <x v="0"/>
              <x v="1"/>
              <x v="2"/>
            </reference>
            <reference field="1" count="42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1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mergeItem="1" createdVersion="6" indent="0" outline="1" outlineData="1" multipleFieldFilters="0" chartFormat="2">
  <location ref="A3:E11" firstHeaderRow="1" firstDataRow="3" firstDataCol="1"/>
  <pivotFields count="11">
    <pivotField axis="axisRow" numFmtId="164" showAll="0">
      <items count="7">
        <item x="0"/>
        <item x="1"/>
        <item x="2"/>
        <item x="5"/>
        <item x="3"/>
        <item x="4"/>
        <item t="default"/>
      </items>
    </pivotField>
    <pivotField axis="axisCol" showAll="0">
      <items count="5">
        <item sd="0" x="2"/>
        <item sd="0" x="1"/>
        <item sd="0" x="0"/>
        <item h="1" sd="0" x="3"/>
        <item t="default"/>
      </items>
    </pivotField>
    <pivotField axis="axisCol" showAll="0">
      <items count="44">
        <item x="10"/>
        <item x="4"/>
        <item x="30"/>
        <item x="15"/>
        <item x="1"/>
        <item x="0"/>
        <item x="7"/>
        <item x="22"/>
        <item x="21"/>
        <item x="8"/>
        <item x="6"/>
        <item x="37"/>
        <item x="31"/>
        <item x="32"/>
        <item x="33"/>
        <item x="34"/>
        <item x="29"/>
        <item x="35"/>
        <item x="18"/>
        <item x="14"/>
        <item x="24"/>
        <item x="38"/>
        <item x="19"/>
        <item x="20"/>
        <item x="11"/>
        <item x="36"/>
        <item x="28"/>
        <item x="12"/>
        <item x="13"/>
        <item x="9"/>
        <item x="39"/>
        <item x="25"/>
        <item x="26"/>
        <item x="3"/>
        <item x="27"/>
        <item x="40"/>
        <item x="16"/>
        <item x="23"/>
        <item x="5"/>
        <item x="17"/>
        <item x="2"/>
        <item x="41"/>
        <item x="42"/>
        <item t="default"/>
      </items>
    </pivotField>
    <pivotField showAll="0"/>
    <pivotField showAll="0"/>
    <pivotField dataField="1" numFmtId="165" showAll="0"/>
    <pivotField showAll="0"/>
    <pivotField showAll="0"/>
    <pivotField showAll="0"/>
    <pivotField showAll="0"/>
    <pivotField showAll="0"/>
  </pivotFields>
  <rowFields count="1">
    <field x="0"/>
  </rowFields>
  <rowItems count="6">
    <i>
      <x/>
    </i>
    <i>
      <x v="1"/>
    </i>
    <i>
      <x v="2"/>
    </i>
    <i>
      <x v="4"/>
    </i>
    <i>
      <x v="5"/>
    </i>
    <i t="grand">
      <x/>
    </i>
  </rowItems>
  <colFields count="2">
    <field x="1"/>
    <field x="2"/>
  </colFields>
  <colItems count="4">
    <i>
      <x/>
    </i>
    <i>
      <x v="1"/>
    </i>
    <i>
      <x v="2"/>
    </i>
    <i t="grand">
      <x/>
    </i>
  </colItems>
  <dataFields count="1">
    <dataField name="Sum of Actual Expense" fld="5" baseField="0" baseItem="0" numFmtId="165"/>
  </dataFields>
  <formats count="36">
    <format dxfId="35">
      <pivotArea outline="0" collapsedLevelsAreSubtotals="1" fieldPosition="0"/>
    </format>
    <format dxfId="34">
      <pivotArea dataOnly="0" labelOnly="1" fieldPosition="0">
        <references count="1">
          <reference field="1" count="0"/>
        </references>
      </pivotArea>
    </format>
    <format dxfId="33">
      <pivotArea dataOnly="0" labelOnly="1" grandRow="1" outline="0" fieldPosition="0"/>
    </format>
    <format dxfId="32">
      <pivotArea outline="0" collapsedLevelsAreSubtotals="1" fieldPosition="0"/>
    </format>
    <format dxfId="31">
      <pivotArea dataOnly="0" labelOnly="1" fieldPosition="0">
        <references count="1">
          <reference field="1" count="0"/>
        </references>
      </pivotArea>
    </format>
    <format dxfId="30">
      <pivotArea dataOnly="0" labelOnly="1" grandRow="1" outline="0" fieldPosition="0"/>
    </format>
    <format dxfId="29">
      <pivotArea outline="0" collapsedLevelsAreSubtotals="1" fieldPosition="0"/>
    </format>
    <format dxfId="28">
      <pivotArea dataOnly="0" labelOnly="1" fieldPosition="0">
        <references count="1">
          <reference field="1" count="0"/>
        </references>
      </pivotArea>
    </format>
    <format dxfId="27">
      <pivotArea dataOnly="0" labelOnly="1" grandRow="1" outline="0" fieldPosition="0"/>
    </format>
    <format dxfId="26">
      <pivotArea outline="0" collapsedLevelsAreSubtotals="1" fieldPosition="0"/>
    </format>
    <format dxfId="25">
      <pivotArea dataOnly="0" labelOnly="1" grandCol="1" outline="0" fieldPosition="0"/>
    </format>
    <format dxfId="24">
      <pivotArea dataOnly="0" labelOnly="1" fieldPosition="0">
        <references count="1">
          <reference field="1" count="0"/>
        </references>
      </pivotArea>
    </format>
    <format dxfId="23">
      <pivotArea dataOnly="0" labelOnly="1" grandRow="1" outline="0" fieldPosition="0"/>
    </format>
    <format dxfId="22">
      <pivotArea outline="0" collapsedLevelsAreSubtotals="1" fieldPosition="0"/>
    </format>
    <format dxfId="21">
      <pivotArea dataOnly="0" labelOnly="1" grandCol="1" outline="0" fieldPosition="0"/>
    </format>
    <format dxfId="20">
      <pivotArea outline="0" collapsedLevelsAreSubtotals="1" fieldPosition="0"/>
    </format>
    <format dxfId="19">
      <pivotArea dataOnly="0" labelOnly="1" grandCol="1" outline="0" fieldPosition="0"/>
    </format>
    <format dxfId="18">
      <pivotArea collapsedLevelsAreSubtotals="1" fieldPosition="0">
        <references count="1">
          <reference field="1" count="1">
            <x v="0"/>
          </reference>
        </references>
      </pivotArea>
    </format>
    <format dxfId="17">
      <pivotArea collapsedLevelsAreSubtotals="1" fieldPosition="0">
        <references count="1">
          <reference field="1" count="1">
            <x v="1"/>
          </reference>
        </references>
      </pivotArea>
    </format>
    <format dxfId="16">
      <pivotArea collapsedLevelsAreSubtotals="1" fieldPosition="0">
        <references count="1">
          <reference field="1" count="1">
            <x v="2"/>
          </reference>
        </references>
      </pivotArea>
    </format>
    <format dxfId="15">
      <pivotArea dataOnly="0" labelOnly="1" grandCol="1" outline="0" fieldPosition="0"/>
    </format>
    <format dxfId="14">
      <pivotArea dataOnly="0" labelOnly="1" fieldPosition="0">
        <references count="1">
          <reference field="1" count="0"/>
        </references>
      </pivotArea>
    </format>
    <format dxfId="13">
      <pivotArea dataOnly="0" labelOnly="1" grandCol="1" outline="0" fieldPosition="0"/>
    </format>
    <format dxfId="12">
      <pivotArea outline="0" collapsedLevelsAreSubtotals="1" fieldPosition="0"/>
    </format>
    <format dxfId="11">
      <pivotArea dataOnly="0" labelOnly="1" fieldPosition="0">
        <references count="1">
          <reference field="1" count="0"/>
        </references>
      </pivotArea>
    </format>
    <format dxfId="10">
      <pivotArea dataOnly="0" labelOnly="1" grandCol="1" outline="0" fieldPosition="0"/>
    </format>
    <format dxfId="9">
      <pivotArea dataOnly="0" labelOnly="1" fieldPosition="0">
        <references count="1">
          <reference field="1" count="0"/>
        </references>
      </pivotArea>
    </format>
    <format dxfId="8">
      <pivotArea dataOnly="0" labelOnly="1" grandCol="1" outline="0" fieldPosition="0"/>
    </format>
    <format dxfId="7">
      <pivotArea dataOnly="0" labelOnly="1" fieldPosition="0">
        <references count="1">
          <reference field="1" count="0"/>
        </references>
      </pivotArea>
    </format>
    <format dxfId="6">
      <pivotArea dataOnly="0" labelOnly="1" grandCol="1" outline="0" fieldPosition="0"/>
    </format>
    <format dxfId="5">
      <pivotArea dataOnly="0" labelOnly="1" fieldPosition="0">
        <references count="1">
          <reference field="1" count="0"/>
        </references>
      </pivotArea>
    </format>
    <format dxfId="4">
      <pivotArea dataOnly="0" labelOnly="1" fieldPosition="0">
        <references count="1">
          <reference field="0" count="0"/>
        </references>
      </pivotArea>
    </format>
    <format dxfId="3">
      <pivotArea dataOnly="0" labelOnly="1" fieldPosition="0">
        <references count="1">
          <reference field="1" count="0"/>
        </references>
      </pivotArea>
    </format>
    <format dxfId="2">
      <pivotArea collapsedLevelsAreSubtotals="1" fieldPosition="0">
        <references count="1">
          <reference field="0" count="3">
            <x v="0"/>
            <x v="1"/>
            <x v="2"/>
          </reference>
        </references>
      </pivotArea>
    </format>
    <format dxfId="1">
      <pivotArea dataOnly="0" labelOnly="1" fieldPosition="0">
        <references count="1">
          <reference field="1" count="0"/>
        </references>
      </pivotArea>
    </format>
    <format dxfId="0">
      <pivotArea dataOnly="0" labelOnly="1" grandCol="1" outline="0" fieldPosition="0"/>
    </format>
  </formats>
  <chartFormats count="6">
    <chartFormat chart="0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15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3"/>
          </reference>
          <reference field="2" count="1" selected="0">
            <x v="42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2000000}" name="PivotTable3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S5:T46" firstHeaderRow="1" firstDataRow="1" firstDataCol="1"/>
  <pivotFields count="6">
    <pivotField axis="axisRow" dataField="1" showAll="0">
      <items count="41">
        <item x="25"/>
        <item x="16"/>
        <item x="28"/>
        <item x="5"/>
        <item x="10"/>
        <item x="11"/>
        <item x="13"/>
        <item x="15"/>
        <item x="21"/>
        <item x="20"/>
        <item x="24"/>
        <item x="22"/>
        <item x="36"/>
        <item x="29"/>
        <item x="31"/>
        <item x="32"/>
        <item x="33"/>
        <item x="27"/>
        <item x="14"/>
        <item x="1"/>
        <item x="38"/>
        <item x="23"/>
        <item x="39"/>
        <item x="17"/>
        <item x="30"/>
        <item x="35"/>
        <item x="26"/>
        <item x="34"/>
        <item x="37"/>
        <item x="3"/>
        <item x="9"/>
        <item x="12"/>
        <item x="2"/>
        <item x="8"/>
        <item x="7"/>
        <item x="0"/>
        <item x="19"/>
        <item x="4"/>
        <item x="6"/>
        <item x="18"/>
        <item t="default"/>
      </items>
    </pivotField>
    <pivotField showAll="0"/>
    <pivotField numFmtId="164" showAll="0"/>
    <pivotField showAll="0"/>
    <pivotField showAll="0"/>
    <pivotField numFmtId="164" showAll="0"/>
  </pivotFields>
  <rowFields count="1">
    <field x="0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Count of VEHICLE NO" fld="0" subtotal="count" baseField="0" baseItem="0"/>
  </dataFields>
  <formats count="4">
    <format dxfId="39">
      <pivotArea collapsedLevelsAreSubtotals="1" fieldPosition="0">
        <references count="1">
          <reference field="0" count="1">
            <x v="26"/>
          </reference>
        </references>
      </pivotArea>
    </format>
    <format dxfId="38">
      <pivotArea dataOnly="0" labelOnly="1" fieldPosition="0">
        <references count="1">
          <reference field="0" count="1">
            <x v="26"/>
          </reference>
        </references>
      </pivotArea>
    </format>
    <format dxfId="37">
      <pivotArea collapsedLevelsAreSubtotals="1" fieldPosition="0">
        <references count="1">
          <reference field="0" count="1">
            <x v="26"/>
          </reference>
        </references>
      </pivotArea>
    </format>
    <format dxfId="36">
      <pivotArea dataOnly="0" labelOnly="1" fieldPosition="0">
        <references count="1">
          <reference field="0" count="1">
            <x v="2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1000000}" name="PivotTable2" cacheId="4" applyNumberFormats="0" applyBorderFormats="0" applyFontFormats="0" applyPatternFormats="0" applyAlignmentFormats="0" applyWidthHeightFormats="1" dataCaption="Values" updatedVersion="6" minRefreshableVersion="3" useAutoFormatting="1" itemPrintTitles="1" mergeItem="1" createdVersion="6" indent="0" compact="0" compactData="0" multipleFieldFilters="0">
  <location ref="K3:Q129" firstHeaderRow="1" firstDataRow="2" firstDataCol="2"/>
  <pivotFields count="12">
    <pivotField compact="0" numFmtId="164" outline="0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2">
        <item x="10"/>
        <item x="4"/>
        <item x="30"/>
        <item x="15"/>
        <item x="1"/>
        <item x="0"/>
        <item x="41"/>
        <item x="7"/>
        <item x="22"/>
        <item x="21"/>
        <item x="8"/>
        <item x="6"/>
        <item x="37"/>
        <item x="31"/>
        <item x="32"/>
        <item x="33"/>
        <item x="34"/>
        <item x="29"/>
        <item x="35"/>
        <item x="18"/>
        <item x="14"/>
        <item x="24"/>
        <item x="38"/>
        <item x="19"/>
        <item x="20"/>
        <item x="11"/>
        <item x="36"/>
        <item x="28"/>
        <item x="12"/>
        <item x="13"/>
        <item x="9"/>
        <item x="39"/>
        <item x="25"/>
        <item x="26"/>
        <item x="3"/>
        <item x="27"/>
        <item x="40"/>
        <item x="16"/>
        <item x="23"/>
        <item x="5"/>
        <item x="17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65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9">
        <item x="2"/>
        <item x="0"/>
        <item x="1"/>
        <item x="3"/>
        <item x="4"/>
        <item x="5"/>
        <item x="6"/>
        <item x="7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2"/>
    <field x="6"/>
  </rowFields>
  <rowItems count="125">
    <i>
      <x/>
      <x v="1"/>
    </i>
    <i r="1">
      <x v="2"/>
    </i>
    <i r="1">
      <x v="4"/>
    </i>
    <i r="1">
      <x v="5"/>
    </i>
    <i>
      <x v="1"/>
      <x v="1"/>
    </i>
    <i r="1">
      <x v="3"/>
    </i>
    <i r="1">
      <x v="5"/>
    </i>
    <i>
      <x v="2"/>
      <x v="2"/>
    </i>
    <i r="1">
      <x v="4"/>
    </i>
    <i r="1">
      <x v="5"/>
    </i>
    <i>
      <x v="3"/>
      <x v="2"/>
    </i>
    <i r="1">
      <x v="4"/>
    </i>
    <i r="1">
      <x v="5"/>
    </i>
    <i>
      <x v="4"/>
      <x v="1"/>
    </i>
    <i r="1">
      <x v="5"/>
    </i>
    <i>
      <x v="5"/>
      <x v="1"/>
    </i>
    <i r="1">
      <x v="5"/>
    </i>
    <i>
      <x v="6"/>
      <x v="4"/>
    </i>
    <i r="1">
      <x v="7"/>
    </i>
    <i>
      <x v="7"/>
      <x v="1"/>
    </i>
    <i r="1">
      <x v="3"/>
    </i>
    <i r="1">
      <x v="5"/>
    </i>
    <i>
      <x v="8"/>
      <x v="2"/>
    </i>
    <i r="1">
      <x v="4"/>
    </i>
    <i r="1">
      <x v="5"/>
    </i>
    <i>
      <x v="9"/>
      <x v="2"/>
    </i>
    <i r="1">
      <x v="4"/>
    </i>
    <i r="1">
      <x v="5"/>
    </i>
    <i>
      <x v="10"/>
      <x v="1"/>
    </i>
    <i r="1">
      <x v="2"/>
    </i>
    <i r="1">
      <x v="4"/>
    </i>
    <i r="1">
      <x v="5"/>
    </i>
    <i>
      <x v="11"/>
      <x v="1"/>
    </i>
    <i r="1">
      <x v="2"/>
    </i>
    <i r="1">
      <x v="4"/>
    </i>
    <i r="1">
      <x v="5"/>
    </i>
    <i>
      <x v="12"/>
      <x v="2"/>
    </i>
    <i r="1">
      <x v="4"/>
    </i>
    <i r="1">
      <x v="5"/>
    </i>
    <i>
      <x v="13"/>
      <x v="2"/>
    </i>
    <i r="1">
      <x v="4"/>
    </i>
    <i r="1">
      <x v="5"/>
    </i>
    <i>
      <x v="14"/>
      <x v="2"/>
    </i>
    <i r="1">
      <x v="4"/>
    </i>
    <i r="1">
      <x v="5"/>
    </i>
    <i>
      <x v="15"/>
      <x v="2"/>
    </i>
    <i r="1">
      <x v="4"/>
    </i>
    <i r="1">
      <x v="5"/>
    </i>
    <i>
      <x v="16"/>
      <x v="2"/>
    </i>
    <i r="1">
      <x v="4"/>
    </i>
    <i r="1">
      <x v="5"/>
    </i>
    <i>
      <x v="17"/>
      <x v="2"/>
    </i>
    <i r="1">
      <x v="4"/>
    </i>
    <i r="1">
      <x v="5"/>
    </i>
    <i>
      <x v="18"/>
      <x v="2"/>
    </i>
    <i r="1">
      <x v="5"/>
    </i>
    <i>
      <x v="19"/>
      <x v="2"/>
    </i>
    <i r="1">
      <x v="4"/>
    </i>
    <i r="1">
      <x v="5"/>
    </i>
    <i>
      <x v="20"/>
      <x v="1"/>
    </i>
    <i r="1">
      <x v="2"/>
    </i>
    <i r="1">
      <x v="4"/>
    </i>
    <i r="1">
      <x v="5"/>
    </i>
    <i>
      <x v="21"/>
      <x v="2"/>
    </i>
    <i r="1">
      <x v="4"/>
    </i>
    <i r="1">
      <x v="5"/>
    </i>
    <i>
      <x v="22"/>
      <x v="2"/>
    </i>
    <i r="1">
      <x v="4"/>
    </i>
    <i r="1">
      <x v="5"/>
    </i>
    <i>
      <x v="23"/>
      <x v="2"/>
    </i>
    <i r="1">
      <x v="4"/>
    </i>
    <i r="1">
      <x v="5"/>
    </i>
    <i>
      <x v="24"/>
      <x v="2"/>
    </i>
    <i r="1">
      <x v="4"/>
    </i>
    <i r="1">
      <x v="5"/>
    </i>
    <i>
      <x v="25"/>
      <x v="1"/>
    </i>
    <i r="1">
      <x v="2"/>
    </i>
    <i r="1">
      <x v="4"/>
    </i>
    <i r="1">
      <x v="5"/>
    </i>
    <i>
      <x v="26"/>
      <x v="2"/>
    </i>
    <i r="1">
      <x v="4"/>
    </i>
    <i r="1">
      <x v="5"/>
    </i>
    <i>
      <x v="27"/>
      <x v="2"/>
    </i>
    <i r="1">
      <x v="4"/>
    </i>
    <i r="1">
      <x v="5"/>
    </i>
    <i>
      <x v="28"/>
      <x v="1"/>
    </i>
    <i r="1">
      <x v="2"/>
    </i>
    <i r="1">
      <x v="4"/>
    </i>
    <i r="1">
      <x v="5"/>
    </i>
    <i>
      <x v="29"/>
      <x v="1"/>
    </i>
    <i r="1">
      <x v="2"/>
    </i>
    <i r="1">
      <x v="4"/>
    </i>
    <i r="1">
      <x v="5"/>
    </i>
    <i>
      <x v="30"/>
      <x v="1"/>
    </i>
    <i r="1">
      <x v="5"/>
    </i>
    <i>
      <x v="31"/>
      <x/>
    </i>
    <i r="1">
      <x v="5"/>
    </i>
    <i r="1">
      <x v="6"/>
    </i>
    <i>
      <x v="32"/>
      <x/>
    </i>
    <i r="1">
      <x v="2"/>
    </i>
    <i r="1">
      <x v="4"/>
    </i>
    <i r="1">
      <x v="5"/>
    </i>
    <i>
      <x v="33"/>
      <x v="2"/>
    </i>
    <i r="1">
      <x v="5"/>
    </i>
    <i>
      <x v="34"/>
      <x v="1"/>
    </i>
    <i r="1">
      <x v="5"/>
    </i>
    <i>
      <x v="35"/>
      <x v="2"/>
    </i>
    <i r="1">
      <x v="5"/>
    </i>
    <i r="1">
      <x v="6"/>
    </i>
    <i>
      <x v="36"/>
      <x/>
    </i>
    <i r="1">
      <x v="3"/>
    </i>
    <i r="1">
      <x v="5"/>
    </i>
    <i>
      <x v="37"/>
      <x v="2"/>
    </i>
    <i r="1">
      <x v="4"/>
    </i>
    <i r="1">
      <x v="5"/>
    </i>
    <i>
      <x v="38"/>
      <x v="1"/>
    </i>
    <i>
      <x v="39"/>
      <x v="1"/>
    </i>
    <i r="1">
      <x v="2"/>
    </i>
    <i r="1">
      <x v="4"/>
    </i>
    <i r="1">
      <x v="5"/>
    </i>
    <i>
      <x v="40"/>
      <x v="2"/>
    </i>
    <i r="1">
      <x v="4"/>
    </i>
    <i r="1">
      <x v="5"/>
    </i>
    <i>
      <x v="41"/>
      <x v="1"/>
    </i>
    <i t="grand">
      <x/>
    </i>
  </rowItems>
  <colFields count="1">
    <field x="11"/>
  </colFields>
  <colItems count="5">
    <i>
      <x v="2"/>
    </i>
    <i>
      <x v="3"/>
    </i>
    <i>
      <x v="4"/>
    </i>
    <i>
      <x v="6"/>
    </i>
    <i t="grand">
      <x/>
    </i>
  </colItems>
  <dataFields count="1">
    <dataField name="Sum of Actual Expense" fld="5" baseField="0" baseItem="0"/>
  </dataFields>
  <formats count="56">
    <format dxfId="95">
      <pivotArea outline="0" collapsedLevelsAreSubtotals="1" fieldPosition="0"/>
    </format>
    <format dxfId="94">
      <pivotArea dataOnly="0" labelOnly="1" fieldPosition="0">
        <references count="1">
          <reference field="11" count="3">
            <x v="2"/>
            <x v="3"/>
            <x v="4"/>
          </reference>
        </references>
      </pivotArea>
    </format>
    <format dxfId="93">
      <pivotArea dataOnly="0" labelOnly="1" grandCol="1" outline="0" fieldPosition="0"/>
    </format>
    <format dxfId="92">
      <pivotArea dataOnly="0" labelOnly="1" fieldPosition="0">
        <references count="1">
          <reference field="2" count="0"/>
        </references>
      </pivotArea>
    </format>
    <format dxfId="91">
      <pivotArea dataOnly="0" labelOnly="1" fieldPosition="0">
        <references count="1">
          <reference field="6" count="0"/>
        </references>
      </pivotArea>
    </format>
    <format dxfId="90">
      <pivotArea dataOnly="0" labelOnly="1" fieldPosition="0">
        <references count="1">
          <reference field="2" count="0"/>
        </references>
      </pivotArea>
    </format>
    <format dxfId="89">
      <pivotArea dataOnly="0" labelOnly="1" outline="0" fieldPosition="0">
        <references count="1">
          <reference field="2" count="0"/>
        </references>
      </pivotArea>
    </format>
    <format dxfId="88">
      <pivotArea dataOnly="0" labelOnly="1" grandRow="1" outline="0" fieldPosition="0"/>
    </format>
    <format dxfId="87">
      <pivotArea dataOnly="0" labelOnly="1" outline="0" fieldPosition="0">
        <references count="2">
          <reference field="2" count="1" selected="0">
            <x v="0"/>
          </reference>
          <reference field="6" count="3">
            <x v="1"/>
            <x v="2"/>
            <x v="4"/>
          </reference>
        </references>
      </pivotArea>
    </format>
    <format dxfId="86">
      <pivotArea dataOnly="0" labelOnly="1" outline="0" fieldPosition="0">
        <references count="2">
          <reference field="2" count="1" selected="0">
            <x v="1"/>
          </reference>
          <reference field="6" count="2">
            <x v="1"/>
            <x v="3"/>
          </reference>
        </references>
      </pivotArea>
    </format>
    <format dxfId="85">
      <pivotArea dataOnly="0" labelOnly="1" outline="0" fieldPosition="0">
        <references count="2">
          <reference field="2" count="1" selected="0">
            <x v="2"/>
          </reference>
          <reference field="6" count="2">
            <x v="2"/>
            <x v="4"/>
          </reference>
        </references>
      </pivotArea>
    </format>
    <format dxfId="84">
      <pivotArea dataOnly="0" labelOnly="1" outline="0" fieldPosition="0">
        <references count="2">
          <reference field="2" count="1" selected="0">
            <x v="3"/>
          </reference>
          <reference field="6" count="2">
            <x v="2"/>
            <x v="4"/>
          </reference>
        </references>
      </pivotArea>
    </format>
    <format dxfId="83">
      <pivotArea dataOnly="0" labelOnly="1" outline="0" fieldPosition="0">
        <references count="2">
          <reference field="2" count="1" selected="0">
            <x v="4"/>
          </reference>
          <reference field="6" count="1">
            <x v="1"/>
          </reference>
        </references>
      </pivotArea>
    </format>
    <format dxfId="82">
      <pivotArea dataOnly="0" labelOnly="1" outline="0" fieldPosition="0">
        <references count="2">
          <reference field="2" count="1" selected="0">
            <x v="5"/>
          </reference>
          <reference field="6" count="1">
            <x v="1"/>
          </reference>
        </references>
      </pivotArea>
    </format>
    <format dxfId="81">
      <pivotArea dataOnly="0" labelOnly="1" outline="0" fieldPosition="0">
        <references count="2">
          <reference field="2" count="1" selected="0">
            <x v="6"/>
          </reference>
          <reference field="6" count="1">
            <x v="4"/>
          </reference>
        </references>
      </pivotArea>
    </format>
    <format dxfId="80">
      <pivotArea dataOnly="0" labelOnly="1" outline="0" fieldPosition="0">
        <references count="2">
          <reference field="2" count="1" selected="0">
            <x v="7"/>
          </reference>
          <reference field="6" count="2">
            <x v="1"/>
            <x v="3"/>
          </reference>
        </references>
      </pivotArea>
    </format>
    <format dxfId="79">
      <pivotArea dataOnly="0" labelOnly="1" outline="0" fieldPosition="0">
        <references count="2">
          <reference field="2" count="1" selected="0">
            <x v="8"/>
          </reference>
          <reference field="6" count="2">
            <x v="2"/>
            <x v="4"/>
          </reference>
        </references>
      </pivotArea>
    </format>
    <format dxfId="78">
      <pivotArea dataOnly="0" labelOnly="1" outline="0" fieldPosition="0">
        <references count="2">
          <reference field="2" count="1" selected="0">
            <x v="9"/>
          </reference>
          <reference field="6" count="2">
            <x v="2"/>
            <x v="4"/>
          </reference>
        </references>
      </pivotArea>
    </format>
    <format dxfId="77">
      <pivotArea dataOnly="0" labelOnly="1" outline="0" fieldPosition="0">
        <references count="2">
          <reference field="2" count="1" selected="0">
            <x v="10"/>
          </reference>
          <reference field="6" count="3">
            <x v="1"/>
            <x v="2"/>
            <x v="4"/>
          </reference>
        </references>
      </pivotArea>
    </format>
    <format dxfId="76">
      <pivotArea dataOnly="0" labelOnly="1" outline="0" fieldPosition="0">
        <references count="2">
          <reference field="2" count="1" selected="0">
            <x v="11"/>
          </reference>
          <reference field="6" count="3">
            <x v="1"/>
            <x v="2"/>
            <x v="4"/>
          </reference>
        </references>
      </pivotArea>
    </format>
    <format dxfId="75">
      <pivotArea dataOnly="0" labelOnly="1" outline="0" fieldPosition="0">
        <references count="2">
          <reference field="2" count="1" selected="0">
            <x v="12"/>
          </reference>
          <reference field="6" count="2">
            <x v="2"/>
            <x v="4"/>
          </reference>
        </references>
      </pivotArea>
    </format>
    <format dxfId="74">
      <pivotArea dataOnly="0" labelOnly="1" outline="0" fieldPosition="0">
        <references count="2">
          <reference field="2" count="1" selected="0">
            <x v="13"/>
          </reference>
          <reference field="6" count="2">
            <x v="2"/>
            <x v="4"/>
          </reference>
        </references>
      </pivotArea>
    </format>
    <format dxfId="73">
      <pivotArea dataOnly="0" labelOnly="1" outline="0" fieldPosition="0">
        <references count="2">
          <reference field="2" count="1" selected="0">
            <x v="14"/>
          </reference>
          <reference field="6" count="2">
            <x v="2"/>
            <x v="4"/>
          </reference>
        </references>
      </pivotArea>
    </format>
    <format dxfId="72">
      <pivotArea dataOnly="0" labelOnly="1" outline="0" fieldPosition="0">
        <references count="2">
          <reference field="2" count="1" selected="0">
            <x v="15"/>
          </reference>
          <reference field="6" count="2">
            <x v="2"/>
            <x v="4"/>
          </reference>
        </references>
      </pivotArea>
    </format>
    <format dxfId="71">
      <pivotArea dataOnly="0" labelOnly="1" outline="0" fieldPosition="0">
        <references count="2">
          <reference field="2" count="1" selected="0">
            <x v="16"/>
          </reference>
          <reference field="6" count="2">
            <x v="2"/>
            <x v="4"/>
          </reference>
        </references>
      </pivotArea>
    </format>
    <format dxfId="70">
      <pivotArea dataOnly="0" labelOnly="1" outline="0" fieldPosition="0">
        <references count="2">
          <reference field="2" count="1" selected="0">
            <x v="17"/>
          </reference>
          <reference field="6" count="2">
            <x v="2"/>
            <x v="4"/>
          </reference>
        </references>
      </pivotArea>
    </format>
    <format dxfId="69">
      <pivotArea dataOnly="0" labelOnly="1" outline="0" fieldPosition="0">
        <references count="2">
          <reference field="2" count="1" selected="0">
            <x v="18"/>
          </reference>
          <reference field="6" count="1">
            <x v="2"/>
          </reference>
        </references>
      </pivotArea>
    </format>
    <format dxfId="68">
      <pivotArea dataOnly="0" labelOnly="1" outline="0" fieldPosition="0">
        <references count="2">
          <reference field="2" count="1" selected="0">
            <x v="19"/>
          </reference>
          <reference field="6" count="2">
            <x v="2"/>
            <x v="4"/>
          </reference>
        </references>
      </pivotArea>
    </format>
    <format dxfId="67">
      <pivotArea dataOnly="0" labelOnly="1" outline="0" fieldPosition="0">
        <references count="2">
          <reference field="2" count="1" selected="0">
            <x v="20"/>
          </reference>
          <reference field="6" count="3">
            <x v="1"/>
            <x v="2"/>
            <x v="4"/>
          </reference>
        </references>
      </pivotArea>
    </format>
    <format dxfId="66">
      <pivotArea dataOnly="0" labelOnly="1" outline="0" fieldPosition="0">
        <references count="2">
          <reference field="2" count="1" selected="0">
            <x v="21"/>
          </reference>
          <reference field="6" count="2">
            <x v="2"/>
            <x v="4"/>
          </reference>
        </references>
      </pivotArea>
    </format>
    <format dxfId="65">
      <pivotArea dataOnly="0" labelOnly="1" outline="0" fieldPosition="0">
        <references count="2">
          <reference field="2" count="1" selected="0">
            <x v="22"/>
          </reference>
          <reference field="6" count="2">
            <x v="2"/>
            <x v="4"/>
          </reference>
        </references>
      </pivotArea>
    </format>
    <format dxfId="64">
      <pivotArea dataOnly="0" labelOnly="1" outline="0" fieldPosition="0">
        <references count="2">
          <reference field="2" count="1" selected="0">
            <x v="23"/>
          </reference>
          <reference field="6" count="2">
            <x v="2"/>
            <x v="4"/>
          </reference>
        </references>
      </pivotArea>
    </format>
    <format dxfId="63">
      <pivotArea dataOnly="0" labelOnly="1" outline="0" fieldPosition="0">
        <references count="2">
          <reference field="2" count="1" selected="0">
            <x v="24"/>
          </reference>
          <reference field="6" count="2">
            <x v="2"/>
            <x v="4"/>
          </reference>
        </references>
      </pivotArea>
    </format>
    <format dxfId="62">
      <pivotArea dataOnly="0" labelOnly="1" outline="0" fieldPosition="0">
        <references count="2">
          <reference field="2" count="1" selected="0">
            <x v="25"/>
          </reference>
          <reference field="6" count="3">
            <x v="1"/>
            <x v="2"/>
            <x v="4"/>
          </reference>
        </references>
      </pivotArea>
    </format>
    <format dxfId="61">
      <pivotArea dataOnly="0" labelOnly="1" outline="0" fieldPosition="0">
        <references count="2">
          <reference field="2" count="1" selected="0">
            <x v="26"/>
          </reference>
          <reference field="6" count="2">
            <x v="2"/>
            <x v="4"/>
          </reference>
        </references>
      </pivotArea>
    </format>
    <format dxfId="60">
      <pivotArea dataOnly="0" labelOnly="1" outline="0" fieldPosition="0">
        <references count="2">
          <reference field="2" count="1" selected="0">
            <x v="27"/>
          </reference>
          <reference field="6" count="2">
            <x v="2"/>
            <x v="4"/>
          </reference>
        </references>
      </pivotArea>
    </format>
    <format dxfId="59">
      <pivotArea dataOnly="0" labelOnly="1" outline="0" fieldPosition="0">
        <references count="2">
          <reference field="2" count="1" selected="0">
            <x v="28"/>
          </reference>
          <reference field="6" count="3">
            <x v="1"/>
            <x v="2"/>
            <x v="4"/>
          </reference>
        </references>
      </pivotArea>
    </format>
    <format dxfId="58">
      <pivotArea dataOnly="0" labelOnly="1" outline="0" fieldPosition="0">
        <references count="2">
          <reference field="2" count="1" selected="0">
            <x v="29"/>
          </reference>
          <reference field="6" count="3">
            <x v="1"/>
            <x v="2"/>
            <x v="4"/>
          </reference>
        </references>
      </pivotArea>
    </format>
    <format dxfId="57">
      <pivotArea dataOnly="0" labelOnly="1" outline="0" fieldPosition="0">
        <references count="2">
          <reference field="2" count="1" selected="0">
            <x v="30"/>
          </reference>
          <reference field="6" count="1">
            <x v="1"/>
          </reference>
        </references>
      </pivotArea>
    </format>
    <format dxfId="56">
      <pivotArea dataOnly="0" labelOnly="1" outline="0" fieldPosition="0">
        <references count="2">
          <reference field="2" count="1" selected="0">
            <x v="31"/>
          </reference>
          <reference field="6" count="1">
            <x v="0"/>
          </reference>
        </references>
      </pivotArea>
    </format>
    <format dxfId="55">
      <pivotArea dataOnly="0" labelOnly="1" outline="0" fieldPosition="0">
        <references count="2">
          <reference field="2" count="1" selected="0">
            <x v="32"/>
          </reference>
          <reference field="6" count="3">
            <x v="0"/>
            <x v="2"/>
            <x v="4"/>
          </reference>
        </references>
      </pivotArea>
    </format>
    <format dxfId="54">
      <pivotArea dataOnly="0" labelOnly="1" outline="0" fieldPosition="0">
        <references count="2">
          <reference field="2" count="1" selected="0">
            <x v="33"/>
          </reference>
          <reference field="6" count="1">
            <x v="2"/>
          </reference>
        </references>
      </pivotArea>
    </format>
    <format dxfId="53">
      <pivotArea dataOnly="0" labelOnly="1" outline="0" fieldPosition="0">
        <references count="2">
          <reference field="2" count="1" selected="0">
            <x v="34"/>
          </reference>
          <reference field="6" count="1">
            <x v="1"/>
          </reference>
        </references>
      </pivotArea>
    </format>
    <format dxfId="52">
      <pivotArea dataOnly="0" labelOnly="1" outline="0" fieldPosition="0">
        <references count="2">
          <reference field="2" count="1" selected="0">
            <x v="35"/>
          </reference>
          <reference field="6" count="1">
            <x v="2"/>
          </reference>
        </references>
      </pivotArea>
    </format>
    <format dxfId="51">
      <pivotArea dataOnly="0" labelOnly="1" outline="0" fieldPosition="0">
        <references count="2">
          <reference field="2" count="1" selected="0">
            <x v="36"/>
          </reference>
          <reference field="6" count="2">
            <x v="0"/>
            <x v="3"/>
          </reference>
        </references>
      </pivotArea>
    </format>
    <format dxfId="50">
      <pivotArea dataOnly="0" labelOnly="1" outline="0" fieldPosition="0">
        <references count="2">
          <reference field="2" count="1" selected="0">
            <x v="37"/>
          </reference>
          <reference field="6" count="2">
            <x v="2"/>
            <x v="4"/>
          </reference>
        </references>
      </pivotArea>
    </format>
    <format dxfId="49">
      <pivotArea dataOnly="0" labelOnly="1" outline="0" fieldPosition="0">
        <references count="2">
          <reference field="2" count="1" selected="0">
            <x v="38"/>
          </reference>
          <reference field="6" count="1">
            <x v="1"/>
          </reference>
        </references>
      </pivotArea>
    </format>
    <format dxfId="48">
      <pivotArea dataOnly="0" labelOnly="1" outline="0" fieldPosition="0">
        <references count="2">
          <reference field="2" count="1" selected="0">
            <x v="39"/>
          </reference>
          <reference field="6" count="3">
            <x v="1"/>
            <x v="2"/>
            <x v="4"/>
          </reference>
        </references>
      </pivotArea>
    </format>
    <format dxfId="47">
      <pivotArea dataOnly="0" labelOnly="1" outline="0" fieldPosition="0">
        <references count="2">
          <reference field="2" count="1" selected="0">
            <x v="40"/>
          </reference>
          <reference field="6" count="2">
            <x v="2"/>
            <x v="4"/>
          </reference>
        </references>
      </pivotArea>
    </format>
    <format dxfId="46">
      <pivotArea dataOnly="0" labelOnly="1" outline="0" fieldPosition="0">
        <references count="2">
          <reference field="2" count="1" selected="0">
            <x v="41"/>
          </reference>
          <reference field="6" count="1">
            <x v="1"/>
          </reference>
        </references>
      </pivotArea>
    </format>
    <format dxfId="45">
      <pivotArea dataOnly="0" labelOnly="1" outline="0" fieldPosition="0">
        <references count="1">
          <reference field="6" count="0"/>
        </references>
      </pivotArea>
    </format>
    <format dxfId="44">
      <pivotArea dataOnly="0" labelOnly="1" outline="0" fieldPosition="0">
        <references count="1">
          <reference field="6" count="0"/>
        </references>
      </pivotArea>
    </format>
    <format dxfId="43">
      <pivotArea grandRow="1" outline="0" collapsedLevelsAreSubtotals="1" fieldPosition="0"/>
    </format>
    <format dxfId="42">
      <pivotArea grandRow="1" outline="0" collapsedLevelsAreSubtotals="1" fieldPosition="0"/>
    </format>
    <format dxfId="41">
      <pivotArea grandRow="1" outline="0" collapsedLevelsAreSubtotals="1" fieldPosition="0"/>
    </format>
    <format dxfId="40">
      <pivotArea dataOnly="0" outline="0" fieldPosition="0">
        <references count="1">
          <reference field="11" count="4">
            <x v="2"/>
            <x v="3"/>
            <x v="4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2" dT="2020-08-20T23:36:29.46" personId="{91E31934-1C79-48B1-9573-EA1E4DA0BB9C}" id="{A9429601-67CA-4076-9C78-100C4F27D4AB}">
    <text>KIR EXPRED DATE</text>
  </threadedComment>
  <threadedComment ref="D13" dT="2020-08-20T23:36:38.46" personId="{91E31934-1C79-48B1-9573-EA1E4DA0BB9C}" id="{1A6BCD5C-B2C7-4296-8CB8-27F552B1E382}">
    <text>KIR EXPIRE DATE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6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AD57"/>
  <sheetViews>
    <sheetView zoomScale="85" zoomScaleNormal="85" workbookViewId="0">
      <pane ySplit="2" topLeftCell="A3" activePane="bottomLeft" state="frozen"/>
      <selection pane="bottomLeft" activeCell="E12" sqref="E12"/>
    </sheetView>
  </sheetViews>
  <sheetFormatPr defaultRowHeight="15" x14ac:dyDescent="0.25"/>
  <cols>
    <col min="1" max="1" width="11" bestFit="1" customWidth="1"/>
    <col min="2" max="6" width="16.85546875" customWidth="1"/>
    <col min="7" max="7" width="11.42578125" style="2" bestFit="1" customWidth="1"/>
    <col min="8" max="8" width="9.7109375" style="1" bestFit="1" customWidth="1"/>
    <col min="9" max="9" width="17.140625" style="1" customWidth="1"/>
    <col min="10" max="10" width="9.7109375" style="1" customWidth="1"/>
    <col min="11" max="11" width="24.7109375" style="1" bestFit="1" customWidth="1"/>
    <col min="12" max="12" width="11" style="1" bestFit="1" customWidth="1"/>
    <col min="13" max="13" width="11" style="1" customWidth="1"/>
    <col min="14" max="14" width="8.85546875" style="1" bestFit="1" customWidth="1"/>
    <col min="15" max="15" width="14.5703125" style="1" bestFit="1" customWidth="1"/>
    <col min="16" max="16" width="46.7109375" style="1" bestFit="1" customWidth="1"/>
    <col min="17" max="17" width="16.85546875" style="1" bestFit="1" customWidth="1"/>
    <col min="18" max="18" width="18.140625" style="1" bestFit="1" customWidth="1"/>
    <col min="19" max="19" width="17" style="1" bestFit="1" customWidth="1"/>
    <col min="20" max="20" width="18.7109375" bestFit="1" customWidth="1"/>
    <col min="21" max="22" width="16.42578125" customWidth="1"/>
    <col min="23" max="23" width="15.5703125" customWidth="1"/>
    <col min="24" max="24" width="16.28515625" customWidth="1"/>
    <col min="25" max="25" width="11.28515625" customWidth="1"/>
    <col min="26" max="26" width="2.7109375" customWidth="1"/>
    <col min="27" max="27" width="10.7109375" style="1" customWidth="1"/>
    <col min="28" max="28" width="15.5703125" customWidth="1"/>
    <col min="29" max="29" width="16.28515625" customWidth="1"/>
    <col min="30" max="30" width="11.28515625" customWidth="1"/>
    <col min="31" max="31" width="9.140625" customWidth="1"/>
    <col min="32" max="32" width="23.85546875" customWidth="1"/>
  </cols>
  <sheetData>
    <row r="1" spans="1:30" x14ac:dyDescent="0.25">
      <c r="A1" s="26">
        <v>43800</v>
      </c>
      <c r="B1" s="169" t="s">
        <v>65</v>
      </c>
      <c r="C1" s="169"/>
      <c r="D1" s="169"/>
      <c r="E1" s="169"/>
      <c r="F1" s="170"/>
      <c r="G1" s="22">
        <f>SUM(G3:G18)</f>
        <v>3280000</v>
      </c>
      <c r="J1" s="1" t="s">
        <v>46</v>
      </c>
      <c r="O1" s="2">
        <f>5000000-SUM(O3:O27)</f>
        <v>0</v>
      </c>
    </row>
    <row r="2" spans="1:30" x14ac:dyDescent="0.25">
      <c r="A2" s="29" t="s">
        <v>64</v>
      </c>
      <c r="B2" s="29" t="s">
        <v>63</v>
      </c>
      <c r="C2" s="29" t="s">
        <v>62</v>
      </c>
      <c r="D2" s="29" t="s">
        <v>61</v>
      </c>
      <c r="E2" s="29" t="s">
        <v>60</v>
      </c>
      <c r="F2" s="29" t="s">
        <v>59</v>
      </c>
      <c r="G2" s="22" t="s">
        <v>58</v>
      </c>
      <c r="H2" s="21" t="s">
        <v>57</v>
      </c>
      <c r="I2" s="33"/>
      <c r="J2" s="21" t="s">
        <v>44</v>
      </c>
      <c r="K2" s="21" t="s">
        <v>43</v>
      </c>
      <c r="L2" s="21" t="s">
        <v>42</v>
      </c>
      <c r="M2" s="21" t="s">
        <v>41</v>
      </c>
      <c r="N2" s="21" t="s">
        <v>40</v>
      </c>
      <c r="O2" s="21" t="s">
        <v>39</v>
      </c>
      <c r="P2" s="21" t="s">
        <v>38</v>
      </c>
      <c r="Q2" s="21" t="s">
        <v>37</v>
      </c>
      <c r="R2" s="21" t="s">
        <v>36</v>
      </c>
      <c r="S2" s="21" t="s">
        <v>35</v>
      </c>
      <c r="T2" s="21" t="s">
        <v>80</v>
      </c>
      <c r="W2" s="30" t="s">
        <v>75</v>
      </c>
      <c r="X2" s="30" t="s">
        <v>74</v>
      </c>
      <c r="AB2" s="30" t="s">
        <v>75</v>
      </c>
      <c r="AC2" s="30" t="s">
        <v>74</v>
      </c>
    </row>
    <row r="3" spans="1:30" x14ac:dyDescent="0.25">
      <c r="A3" s="28" t="s">
        <v>71</v>
      </c>
      <c r="B3" s="8" t="s">
        <v>12</v>
      </c>
      <c r="C3" s="14">
        <v>43818</v>
      </c>
      <c r="D3" s="15">
        <v>84474</v>
      </c>
      <c r="E3" s="15">
        <v>89474</v>
      </c>
      <c r="F3" s="14">
        <v>43874</v>
      </c>
      <c r="G3" s="13">
        <v>200000</v>
      </c>
      <c r="H3" s="7">
        <v>43878</v>
      </c>
      <c r="I3" s="12"/>
      <c r="J3" s="7">
        <v>43878</v>
      </c>
      <c r="K3" s="20" t="s">
        <v>3</v>
      </c>
      <c r="L3" s="7" t="str">
        <f>A3</f>
        <v>DS8192ME</v>
      </c>
      <c r="M3" s="10">
        <f>D3</f>
        <v>84474</v>
      </c>
      <c r="N3" s="7" t="s">
        <v>1</v>
      </c>
      <c r="O3" s="13">
        <f>G3</f>
        <v>200000</v>
      </c>
      <c r="P3" s="8" t="s">
        <v>29</v>
      </c>
      <c r="Q3" s="20" t="s">
        <v>54</v>
      </c>
      <c r="R3" s="20" t="s">
        <v>51</v>
      </c>
      <c r="S3" s="7" t="s">
        <v>76</v>
      </c>
      <c r="T3" s="35" t="s">
        <v>81</v>
      </c>
      <c r="U3" s="1"/>
      <c r="W3" s="30" t="s">
        <v>72</v>
      </c>
      <c r="X3" s="1">
        <v>43878</v>
      </c>
      <c r="Y3" s="1" t="s">
        <v>73</v>
      </c>
      <c r="AB3" s="30" t="s">
        <v>72</v>
      </c>
      <c r="AC3" s="1">
        <v>43878</v>
      </c>
      <c r="AD3" s="3" t="s">
        <v>73</v>
      </c>
    </row>
    <row r="4" spans="1:30" x14ac:dyDescent="0.25">
      <c r="A4" s="28" t="s">
        <v>70</v>
      </c>
      <c r="B4" s="8" t="s">
        <v>12</v>
      </c>
      <c r="C4" s="14">
        <v>43818</v>
      </c>
      <c r="D4" s="15">
        <v>46122</v>
      </c>
      <c r="E4" s="15">
        <v>51122</v>
      </c>
      <c r="F4" s="14">
        <v>43874</v>
      </c>
      <c r="G4" s="13">
        <v>200000</v>
      </c>
      <c r="H4" s="7">
        <v>43878</v>
      </c>
      <c r="I4" s="12"/>
      <c r="J4" s="7">
        <v>43878</v>
      </c>
      <c r="K4" s="20" t="s">
        <v>3</v>
      </c>
      <c r="L4" s="7" t="str">
        <f>A4</f>
        <v>DS8174MC</v>
      </c>
      <c r="M4" s="10">
        <f>D4</f>
        <v>46122</v>
      </c>
      <c r="N4" s="7" t="s">
        <v>1</v>
      </c>
      <c r="O4" s="13">
        <f>G4</f>
        <v>200000</v>
      </c>
      <c r="P4" s="8" t="s">
        <v>29</v>
      </c>
      <c r="Q4" s="20" t="s">
        <v>54</v>
      </c>
      <c r="R4" s="20" t="s">
        <v>51</v>
      </c>
      <c r="S4" s="7" t="s">
        <v>76</v>
      </c>
      <c r="T4" s="35" t="s">
        <v>81</v>
      </c>
      <c r="U4" s="1"/>
      <c r="W4" s="31" t="s">
        <v>31</v>
      </c>
      <c r="X4" s="32">
        <v>1</v>
      </c>
      <c r="Y4" s="32">
        <v>1</v>
      </c>
      <c r="AA4" s="1" t="b">
        <f>W4=AB4</f>
        <v>1</v>
      </c>
      <c r="AB4" s="31" t="s">
        <v>31</v>
      </c>
      <c r="AC4" s="32">
        <v>1</v>
      </c>
      <c r="AD4" s="32">
        <v>1</v>
      </c>
    </row>
    <row r="5" spans="1:30" x14ac:dyDescent="0.25">
      <c r="A5" s="28" t="s">
        <v>68</v>
      </c>
      <c r="B5" s="8" t="s">
        <v>12</v>
      </c>
      <c r="C5" s="14">
        <v>43818</v>
      </c>
      <c r="D5" s="15">
        <v>125251</v>
      </c>
      <c r="E5" s="15">
        <v>130251</v>
      </c>
      <c r="F5" s="14">
        <v>43874</v>
      </c>
      <c r="G5" s="13">
        <v>200000</v>
      </c>
      <c r="H5" s="7">
        <v>43878</v>
      </c>
      <c r="I5" s="12"/>
      <c r="J5" s="7">
        <v>43878</v>
      </c>
      <c r="K5" s="20" t="s">
        <v>3</v>
      </c>
      <c r="L5" s="7" t="str">
        <f>A5</f>
        <v>PA8452MC</v>
      </c>
      <c r="M5" s="10">
        <f>D5</f>
        <v>125251</v>
      </c>
      <c r="N5" s="7" t="s">
        <v>1</v>
      </c>
      <c r="O5" s="13">
        <f>G5</f>
        <v>200000</v>
      </c>
      <c r="P5" s="8" t="s">
        <v>29</v>
      </c>
      <c r="Q5" s="20" t="s">
        <v>54</v>
      </c>
      <c r="R5" s="20" t="s">
        <v>51</v>
      </c>
      <c r="S5" s="7" t="s">
        <v>76</v>
      </c>
      <c r="T5" s="35" t="s">
        <v>81</v>
      </c>
      <c r="U5" s="1"/>
      <c r="W5" s="31" t="s">
        <v>49</v>
      </c>
      <c r="X5" s="32">
        <v>1</v>
      </c>
      <c r="Y5" s="32">
        <v>1</v>
      </c>
      <c r="AA5" s="1" t="b">
        <f t="shared" ref="AA5:AA26" si="0">W5=AB5</f>
        <v>1</v>
      </c>
      <c r="AB5" s="31" t="s">
        <v>49</v>
      </c>
      <c r="AC5" s="32">
        <v>1</v>
      </c>
      <c r="AD5" s="32">
        <v>1</v>
      </c>
    </row>
    <row r="6" spans="1:30" x14ac:dyDescent="0.25">
      <c r="A6" s="28" t="s">
        <v>67</v>
      </c>
      <c r="B6" s="8" t="s">
        <v>12</v>
      </c>
      <c r="C6" s="14">
        <v>43822</v>
      </c>
      <c r="D6" s="15">
        <v>166310</v>
      </c>
      <c r="E6" s="15">
        <v>171310</v>
      </c>
      <c r="F6" s="14">
        <v>43878</v>
      </c>
      <c r="G6" s="13">
        <v>280000</v>
      </c>
      <c r="H6" s="7">
        <v>43878</v>
      </c>
      <c r="I6" s="12"/>
      <c r="J6" s="7">
        <v>43878</v>
      </c>
      <c r="K6" s="20" t="s">
        <v>3</v>
      </c>
      <c r="L6" s="7" t="str">
        <f t="shared" ref="L6:L17" si="1">A7</f>
        <v>PA8007MK</v>
      </c>
      <c r="M6" s="10">
        <f t="shared" ref="M6:M17" si="2">D7</f>
        <v>31832</v>
      </c>
      <c r="N6" s="7" t="s">
        <v>1</v>
      </c>
      <c r="O6" s="13">
        <f t="shared" ref="O6:O17" si="3">G7</f>
        <v>200000</v>
      </c>
      <c r="P6" s="8" t="s">
        <v>29</v>
      </c>
      <c r="Q6" s="20" t="s">
        <v>54</v>
      </c>
      <c r="R6" s="20" t="s">
        <v>51</v>
      </c>
      <c r="S6" s="7" t="s">
        <v>76</v>
      </c>
      <c r="T6" s="35" t="s">
        <v>81</v>
      </c>
      <c r="U6" s="1"/>
      <c r="W6" s="31" t="s">
        <v>56</v>
      </c>
      <c r="X6" s="32">
        <v>1</v>
      </c>
      <c r="Y6" s="32">
        <v>1</v>
      </c>
      <c r="AA6" s="1" t="b">
        <f t="shared" si="0"/>
        <v>1</v>
      </c>
      <c r="AB6" s="31" t="s">
        <v>56</v>
      </c>
      <c r="AC6" s="32">
        <v>1</v>
      </c>
      <c r="AD6" s="32">
        <v>1</v>
      </c>
    </row>
    <row r="7" spans="1:30" x14ac:dyDescent="0.25">
      <c r="A7" s="28" t="s">
        <v>66</v>
      </c>
      <c r="B7" s="8" t="s">
        <v>12</v>
      </c>
      <c r="C7" s="14">
        <v>43829</v>
      </c>
      <c r="D7" s="15">
        <v>31832</v>
      </c>
      <c r="E7" s="15">
        <v>36832</v>
      </c>
      <c r="F7" s="14">
        <v>43885</v>
      </c>
      <c r="G7" s="13">
        <v>200000</v>
      </c>
      <c r="H7" s="7">
        <v>43878</v>
      </c>
      <c r="I7" s="12"/>
      <c r="J7" s="7">
        <v>43878</v>
      </c>
      <c r="K7" s="20" t="s">
        <v>11</v>
      </c>
      <c r="L7" s="7" t="str">
        <f t="shared" si="1"/>
        <v>DS1737MD</v>
      </c>
      <c r="M7" s="10">
        <f t="shared" si="2"/>
        <v>99728</v>
      </c>
      <c r="N7" s="7" t="s">
        <v>1</v>
      </c>
      <c r="O7" s="13">
        <f t="shared" si="3"/>
        <v>200000</v>
      </c>
      <c r="P7" s="8" t="s">
        <v>29</v>
      </c>
      <c r="Q7" s="20" t="s">
        <v>54</v>
      </c>
      <c r="R7" s="20" t="s">
        <v>51</v>
      </c>
      <c r="S7" s="7" t="s">
        <v>76</v>
      </c>
      <c r="T7" s="35" t="s">
        <v>81</v>
      </c>
      <c r="U7" s="1"/>
      <c r="W7" s="31" t="s">
        <v>70</v>
      </c>
      <c r="X7" s="32">
        <v>1</v>
      </c>
      <c r="Y7" s="32">
        <v>1</v>
      </c>
      <c r="AA7" s="1" t="b">
        <f t="shared" si="0"/>
        <v>1</v>
      </c>
      <c r="AB7" s="31" t="s">
        <v>70</v>
      </c>
      <c r="AC7" s="32">
        <v>1</v>
      </c>
      <c r="AD7" s="32">
        <v>1</v>
      </c>
    </row>
    <row r="8" spans="1:30" x14ac:dyDescent="0.25">
      <c r="A8" s="28" t="s">
        <v>49</v>
      </c>
      <c r="B8" s="8" t="s">
        <v>12</v>
      </c>
      <c r="C8" s="14">
        <v>43826</v>
      </c>
      <c r="D8" s="15">
        <v>99728</v>
      </c>
      <c r="E8" s="15">
        <v>104728</v>
      </c>
      <c r="F8" s="14">
        <v>43882</v>
      </c>
      <c r="G8" s="13">
        <v>200000</v>
      </c>
      <c r="H8" s="7">
        <v>43878</v>
      </c>
      <c r="I8" s="12"/>
      <c r="J8" s="7">
        <v>43878</v>
      </c>
      <c r="K8" s="20" t="s">
        <v>10</v>
      </c>
      <c r="L8" s="7" t="str">
        <f t="shared" si="1"/>
        <v>PA8215ME</v>
      </c>
      <c r="M8" s="10">
        <f t="shared" si="2"/>
        <v>57724</v>
      </c>
      <c r="N8" s="7" t="s">
        <v>1</v>
      </c>
      <c r="O8" s="13">
        <f t="shared" si="3"/>
        <v>200000</v>
      </c>
      <c r="P8" s="8" t="s">
        <v>29</v>
      </c>
      <c r="Q8" s="20" t="s">
        <v>54</v>
      </c>
      <c r="R8" s="20" t="s">
        <v>51</v>
      </c>
      <c r="S8" s="7" t="s">
        <v>76</v>
      </c>
      <c r="T8" s="35" t="s">
        <v>81</v>
      </c>
      <c r="U8" s="1"/>
      <c r="W8" s="31" t="s">
        <v>71</v>
      </c>
      <c r="X8" s="32">
        <v>1</v>
      </c>
      <c r="Y8" s="32">
        <v>1</v>
      </c>
      <c r="AA8" s="1" t="b">
        <f t="shared" si="0"/>
        <v>1</v>
      </c>
      <c r="AB8" s="31" t="s">
        <v>71</v>
      </c>
      <c r="AC8" s="32">
        <v>1</v>
      </c>
      <c r="AD8" s="32">
        <v>1</v>
      </c>
    </row>
    <row r="9" spans="1:30" x14ac:dyDescent="0.25">
      <c r="A9" s="28" t="s">
        <v>52</v>
      </c>
      <c r="B9" s="8" t="s">
        <v>12</v>
      </c>
      <c r="C9" s="14">
        <v>43816</v>
      </c>
      <c r="D9" s="15">
        <v>57724</v>
      </c>
      <c r="E9" s="15">
        <v>62724</v>
      </c>
      <c r="F9" s="14">
        <v>43872</v>
      </c>
      <c r="G9" s="13">
        <v>200000</v>
      </c>
      <c r="H9" s="7">
        <v>43878</v>
      </c>
      <c r="I9" s="12"/>
      <c r="J9" s="7">
        <v>43878</v>
      </c>
      <c r="K9" s="20" t="s">
        <v>10</v>
      </c>
      <c r="L9" s="7" t="str">
        <f t="shared" si="1"/>
        <v>PA1510MX</v>
      </c>
      <c r="M9" s="10">
        <f t="shared" si="2"/>
        <v>21788</v>
      </c>
      <c r="N9" s="7" t="s">
        <v>1</v>
      </c>
      <c r="O9" s="13">
        <f t="shared" si="3"/>
        <v>200000</v>
      </c>
      <c r="P9" s="8" t="s">
        <v>29</v>
      </c>
      <c r="Q9" s="20" t="s">
        <v>54</v>
      </c>
      <c r="R9" s="20" t="s">
        <v>51</v>
      </c>
      <c r="S9" s="7" t="s">
        <v>76</v>
      </c>
      <c r="T9" s="35" t="s">
        <v>81</v>
      </c>
      <c r="U9" s="1"/>
      <c r="W9" s="31" t="s">
        <v>69</v>
      </c>
      <c r="X9" s="32">
        <v>1</v>
      </c>
      <c r="Y9" s="32">
        <v>1</v>
      </c>
      <c r="AA9" s="1" t="b">
        <f t="shared" si="0"/>
        <v>1</v>
      </c>
      <c r="AB9" s="31" t="s">
        <v>69</v>
      </c>
      <c r="AC9" s="32">
        <v>1</v>
      </c>
      <c r="AD9" s="32">
        <v>1</v>
      </c>
    </row>
    <row r="10" spans="1:30" x14ac:dyDescent="0.25">
      <c r="A10" s="28" t="s">
        <v>47</v>
      </c>
      <c r="B10" s="8" t="s">
        <v>12</v>
      </c>
      <c r="C10" s="14">
        <v>43826</v>
      </c>
      <c r="D10" s="15">
        <v>21788</v>
      </c>
      <c r="E10" s="15">
        <v>26788</v>
      </c>
      <c r="F10" s="14">
        <v>43882</v>
      </c>
      <c r="G10" s="13">
        <v>200000</v>
      </c>
      <c r="H10" s="7">
        <v>43878</v>
      </c>
      <c r="I10" s="12"/>
      <c r="J10" s="7">
        <v>43878</v>
      </c>
      <c r="K10" s="20" t="s">
        <v>10</v>
      </c>
      <c r="L10" s="7" t="str">
        <f t="shared" si="1"/>
        <v>PA1510MQ</v>
      </c>
      <c r="M10" s="10">
        <f t="shared" si="2"/>
        <v>17895</v>
      </c>
      <c r="N10" s="7" t="s">
        <v>1</v>
      </c>
      <c r="O10" s="13">
        <f t="shared" si="3"/>
        <v>200000</v>
      </c>
      <c r="P10" s="8" t="s">
        <v>29</v>
      </c>
      <c r="Q10" s="20" t="s">
        <v>54</v>
      </c>
      <c r="R10" s="20" t="s">
        <v>51</v>
      </c>
      <c r="S10" s="7" t="s">
        <v>76</v>
      </c>
      <c r="T10" s="35" t="s">
        <v>81</v>
      </c>
      <c r="U10" s="1"/>
      <c r="W10" s="31" t="s">
        <v>48</v>
      </c>
      <c r="X10" s="32">
        <v>1</v>
      </c>
      <c r="Y10" s="32">
        <v>1</v>
      </c>
      <c r="AA10" s="1" t="b">
        <f t="shared" si="0"/>
        <v>1</v>
      </c>
      <c r="AB10" s="31" t="s">
        <v>48</v>
      </c>
      <c r="AC10" s="32">
        <v>1</v>
      </c>
      <c r="AD10" s="32">
        <v>1</v>
      </c>
    </row>
    <row r="11" spans="1:30" x14ac:dyDescent="0.25">
      <c r="A11" s="28" t="s">
        <v>69</v>
      </c>
      <c r="B11" s="8" t="s">
        <v>12</v>
      </c>
      <c r="C11" s="14">
        <v>43826</v>
      </c>
      <c r="D11" s="15">
        <v>17895</v>
      </c>
      <c r="E11" s="15">
        <v>22895</v>
      </c>
      <c r="F11" s="14">
        <v>43882</v>
      </c>
      <c r="G11" s="13">
        <v>200000</v>
      </c>
      <c r="H11" s="7">
        <v>43878</v>
      </c>
      <c r="I11" s="12"/>
      <c r="J11" s="7">
        <v>43878</v>
      </c>
      <c r="K11" s="20" t="s">
        <v>10</v>
      </c>
      <c r="L11" s="7" t="str">
        <f t="shared" si="1"/>
        <v>PA1510MW</v>
      </c>
      <c r="M11" s="10">
        <f t="shared" si="2"/>
        <v>22497</v>
      </c>
      <c r="N11" s="7" t="s">
        <v>1</v>
      </c>
      <c r="O11" s="13">
        <f t="shared" si="3"/>
        <v>200000</v>
      </c>
      <c r="P11" s="8" t="s">
        <v>29</v>
      </c>
      <c r="Q11" s="20" t="s">
        <v>54</v>
      </c>
      <c r="R11" s="20" t="s">
        <v>51</v>
      </c>
      <c r="S11" s="7" t="s">
        <v>76</v>
      </c>
      <c r="T11" s="35" t="s">
        <v>81</v>
      </c>
      <c r="U11" s="1"/>
      <c r="W11" s="31" t="s">
        <v>50</v>
      </c>
      <c r="X11" s="32">
        <v>1</v>
      </c>
      <c r="Y11" s="32">
        <v>1</v>
      </c>
      <c r="AA11" s="1" t="b">
        <f t="shared" si="0"/>
        <v>1</v>
      </c>
      <c r="AB11" s="31" t="s">
        <v>50</v>
      </c>
      <c r="AC11" s="32">
        <v>1</v>
      </c>
      <c r="AD11" s="32">
        <v>1</v>
      </c>
    </row>
    <row r="12" spans="1:30" x14ac:dyDescent="0.25">
      <c r="A12" s="28" t="s">
        <v>34</v>
      </c>
      <c r="B12" s="8" t="s">
        <v>12</v>
      </c>
      <c r="C12" s="14">
        <v>43804</v>
      </c>
      <c r="D12" s="15">
        <v>22497</v>
      </c>
      <c r="E12" s="15">
        <v>27497</v>
      </c>
      <c r="F12" s="14">
        <v>43860</v>
      </c>
      <c r="G12" s="13">
        <v>200000</v>
      </c>
      <c r="H12" s="7">
        <v>43878</v>
      </c>
      <c r="I12" s="12"/>
      <c r="J12" s="7">
        <v>43878</v>
      </c>
      <c r="K12" s="20" t="s">
        <v>3</v>
      </c>
      <c r="L12" s="7" t="str">
        <f t="shared" si="1"/>
        <v>PA8002MH</v>
      </c>
      <c r="M12" s="10">
        <f t="shared" si="2"/>
        <v>88276</v>
      </c>
      <c r="N12" s="7" t="s">
        <v>1</v>
      </c>
      <c r="O12" s="13">
        <f t="shared" si="3"/>
        <v>200000</v>
      </c>
      <c r="P12" s="8" t="s">
        <v>29</v>
      </c>
      <c r="Q12" s="20" t="s">
        <v>54</v>
      </c>
      <c r="R12" s="20" t="s">
        <v>51</v>
      </c>
      <c r="S12" s="7" t="s">
        <v>76</v>
      </c>
      <c r="T12" s="35" t="s">
        <v>81</v>
      </c>
      <c r="U12" s="1"/>
      <c r="W12" s="31" t="s">
        <v>34</v>
      </c>
      <c r="X12" s="32">
        <v>1</v>
      </c>
      <c r="Y12" s="32">
        <v>1</v>
      </c>
      <c r="AA12" s="1" t="b">
        <f t="shared" si="0"/>
        <v>1</v>
      </c>
      <c r="AB12" s="31" t="s">
        <v>34</v>
      </c>
      <c r="AC12" s="32">
        <v>1</v>
      </c>
      <c r="AD12" s="32">
        <v>1</v>
      </c>
    </row>
    <row r="13" spans="1:30" x14ac:dyDescent="0.25">
      <c r="A13" s="28" t="s">
        <v>30</v>
      </c>
      <c r="B13" s="8" t="s">
        <v>12</v>
      </c>
      <c r="C13" s="14">
        <v>43817</v>
      </c>
      <c r="D13" s="15">
        <v>88276</v>
      </c>
      <c r="E13" s="15">
        <v>93276</v>
      </c>
      <c r="F13" s="14">
        <v>43873</v>
      </c>
      <c r="G13" s="13">
        <v>200000</v>
      </c>
      <c r="H13" s="7">
        <v>43878</v>
      </c>
      <c r="I13" s="12"/>
      <c r="J13" s="7">
        <v>43878</v>
      </c>
      <c r="K13" s="20" t="s">
        <v>11</v>
      </c>
      <c r="L13" s="7" t="str">
        <f t="shared" si="1"/>
        <v>DS1736MD</v>
      </c>
      <c r="M13" s="10">
        <f t="shared" si="2"/>
        <v>67128</v>
      </c>
      <c r="N13" s="7" t="s">
        <v>1</v>
      </c>
      <c r="O13" s="13">
        <f t="shared" si="3"/>
        <v>200000</v>
      </c>
      <c r="P13" s="8" t="s">
        <v>29</v>
      </c>
      <c r="Q13" s="20" t="s">
        <v>54</v>
      </c>
      <c r="R13" s="20" t="s">
        <v>51</v>
      </c>
      <c r="S13" s="7" t="s">
        <v>76</v>
      </c>
      <c r="T13" s="35" t="s">
        <v>81</v>
      </c>
      <c r="U13" s="1"/>
      <c r="W13" s="31" t="s">
        <v>47</v>
      </c>
      <c r="X13" s="32">
        <v>2</v>
      </c>
      <c r="Y13" s="32">
        <v>2</v>
      </c>
      <c r="AA13" s="1" t="b">
        <f t="shared" si="0"/>
        <v>1</v>
      </c>
      <c r="AB13" s="31" t="s">
        <v>47</v>
      </c>
      <c r="AC13" s="32">
        <v>2</v>
      </c>
      <c r="AD13" s="32">
        <v>2</v>
      </c>
    </row>
    <row r="14" spans="1:30" x14ac:dyDescent="0.25">
      <c r="A14" s="28" t="s">
        <v>31</v>
      </c>
      <c r="B14" s="8" t="s">
        <v>12</v>
      </c>
      <c r="C14" s="14">
        <v>43826</v>
      </c>
      <c r="D14" s="15">
        <v>67128</v>
      </c>
      <c r="E14" s="15">
        <v>72128</v>
      </c>
      <c r="F14" s="14">
        <v>43882</v>
      </c>
      <c r="G14" s="13">
        <v>200000</v>
      </c>
      <c r="H14" s="7">
        <v>43878</v>
      </c>
      <c r="I14" s="12"/>
      <c r="J14" s="7">
        <v>43878</v>
      </c>
      <c r="K14" s="20" t="s">
        <v>11</v>
      </c>
      <c r="L14" s="7" t="str">
        <f t="shared" si="1"/>
        <v>PA1849MD</v>
      </c>
      <c r="M14" s="10">
        <f t="shared" si="2"/>
        <v>124438</v>
      </c>
      <c r="N14" s="7" t="s">
        <v>1</v>
      </c>
      <c r="O14" s="13">
        <f t="shared" si="3"/>
        <v>200000</v>
      </c>
      <c r="P14" s="8" t="s">
        <v>29</v>
      </c>
      <c r="Q14" s="20" t="s">
        <v>54</v>
      </c>
      <c r="R14" s="20" t="s">
        <v>51</v>
      </c>
      <c r="S14" s="7" t="s">
        <v>76</v>
      </c>
      <c r="T14" s="35" t="s">
        <v>81</v>
      </c>
      <c r="U14" s="1"/>
      <c r="W14" s="31" t="s">
        <v>4</v>
      </c>
      <c r="X14" s="32">
        <v>1</v>
      </c>
      <c r="Y14" s="32">
        <v>1</v>
      </c>
      <c r="AA14" s="1" t="b">
        <f t="shared" si="0"/>
        <v>1</v>
      </c>
      <c r="AB14" s="31" t="s">
        <v>4</v>
      </c>
      <c r="AC14" s="32">
        <v>1</v>
      </c>
      <c r="AD14" s="32">
        <v>1</v>
      </c>
    </row>
    <row r="15" spans="1:30" x14ac:dyDescent="0.25">
      <c r="A15" s="28" t="s">
        <v>23</v>
      </c>
      <c r="B15" s="8" t="s">
        <v>12</v>
      </c>
      <c r="C15" s="14">
        <v>43803</v>
      </c>
      <c r="D15" s="15">
        <v>124438</v>
      </c>
      <c r="E15" s="15">
        <v>129438</v>
      </c>
      <c r="F15" s="14">
        <v>43859</v>
      </c>
      <c r="G15" s="13">
        <v>200000</v>
      </c>
      <c r="H15" s="7">
        <v>43878</v>
      </c>
      <c r="I15" s="12"/>
      <c r="J15" s="7">
        <v>43878</v>
      </c>
      <c r="K15" s="20" t="s">
        <v>11</v>
      </c>
      <c r="L15" s="7" t="str">
        <f t="shared" si="1"/>
        <v>PA1852MD</v>
      </c>
      <c r="M15" s="10">
        <f t="shared" si="2"/>
        <v>149730</v>
      </c>
      <c r="N15" s="7" t="s">
        <v>1</v>
      </c>
      <c r="O15" s="13">
        <f t="shared" si="3"/>
        <v>200000</v>
      </c>
      <c r="P15" s="8" t="s">
        <v>29</v>
      </c>
      <c r="Q15" s="20" t="s">
        <v>54</v>
      </c>
      <c r="R15" s="20" t="s">
        <v>51</v>
      </c>
      <c r="S15" s="7" t="s">
        <v>76</v>
      </c>
      <c r="T15" s="35" t="s">
        <v>81</v>
      </c>
      <c r="U15" s="1"/>
      <c r="W15" s="31" t="s">
        <v>14</v>
      </c>
      <c r="X15" s="32">
        <v>1</v>
      </c>
      <c r="Y15" s="32">
        <v>1</v>
      </c>
      <c r="AA15" s="1" t="b">
        <f t="shared" si="0"/>
        <v>1</v>
      </c>
      <c r="AB15" s="31" t="s">
        <v>14</v>
      </c>
      <c r="AC15" s="32">
        <v>1</v>
      </c>
      <c r="AD15" s="32">
        <v>1</v>
      </c>
    </row>
    <row r="16" spans="1:30" x14ac:dyDescent="0.25">
      <c r="A16" s="28" t="s">
        <v>18</v>
      </c>
      <c r="B16" s="8" t="s">
        <v>12</v>
      </c>
      <c r="C16" s="14">
        <v>43829</v>
      </c>
      <c r="D16" s="27">
        <v>149730</v>
      </c>
      <c r="E16" s="15">
        <v>154730</v>
      </c>
      <c r="F16" s="14">
        <v>43885</v>
      </c>
      <c r="G16" s="13">
        <v>200000</v>
      </c>
      <c r="H16" s="7">
        <v>43878</v>
      </c>
      <c r="I16" s="12"/>
      <c r="J16" s="7">
        <v>43878</v>
      </c>
      <c r="K16" s="20" t="s">
        <v>11</v>
      </c>
      <c r="L16" s="7" t="str">
        <f t="shared" si="1"/>
        <v>PA7223MB</v>
      </c>
      <c r="M16" s="10">
        <f t="shared" si="2"/>
        <v>47883</v>
      </c>
      <c r="N16" s="7" t="s">
        <v>1</v>
      </c>
      <c r="O16" s="13">
        <f t="shared" si="3"/>
        <v>200000</v>
      </c>
      <c r="P16" s="8" t="s">
        <v>29</v>
      </c>
      <c r="Q16" s="20" t="s">
        <v>54</v>
      </c>
      <c r="R16" s="20" t="s">
        <v>51</v>
      </c>
      <c r="S16" s="7" t="s">
        <v>76</v>
      </c>
      <c r="T16" s="35" t="s">
        <v>81</v>
      </c>
      <c r="U16" s="1"/>
      <c r="W16" s="31" t="s">
        <v>2</v>
      </c>
      <c r="X16" s="32">
        <v>1</v>
      </c>
      <c r="Y16" s="32">
        <v>1</v>
      </c>
      <c r="AA16" s="1" t="b">
        <f t="shared" si="0"/>
        <v>1</v>
      </c>
      <c r="AB16" s="31" t="s">
        <v>2</v>
      </c>
      <c r="AC16" s="32">
        <v>1</v>
      </c>
      <c r="AD16" s="32">
        <v>1</v>
      </c>
    </row>
    <row r="17" spans="1:30" x14ac:dyDescent="0.25">
      <c r="A17" s="28" t="s">
        <v>15</v>
      </c>
      <c r="B17" s="8" t="s">
        <v>12</v>
      </c>
      <c r="C17" s="14">
        <v>43802</v>
      </c>
      <c r="D17" s="15">
        <v>47883</v>
      </c>
      <c r="E17" s="15">
        <v>52883</v>
      </c>
      <c r="F17" s="14">
        <v>43858</v>
      </c>
      <c r="G17" s="13">
        <v>200000</v>
      </c>
      <c r="H17" s="7">
        <v>43878</v>
      </c>
      <c r="I17" s="12"/>
      <c r="J17" s="7">
        <v>43878</v>
      </c>
      <c r="K17" s="20" t="s">
        <v>11</v>
      </c>
      <c r="L17" s="7" t="str">
        <f t="shared" si="1"/>
        <v>PA1538MW</v>
      </c>
      <c r="M17" s="10">
        <f t="shared" si="2"/>
        <v>25745</v>
      </c>
      <c r="N17" s="7" t="s">
        <v>1</v>
      </c>
      <c r="O17" s="13">
        <f t="shared" si="3"/>
        <v>200000</v>
      </c>
      <c r="P17" s="8" t="s">
        <v>29</v>
      </c>
      <c r="Q17" s="20" t="s">
        <v>54</v>
      </c>
      <c r="R17" s="20" t="s">
        <v>51</v>
      </c>
      <c r="S17" s="7" t="s">
        <v>76</v>
      </c>
      <c r="T17" s="35" t="s">
        <v>81</v>
      </c>
      <c r="U17" s="1"/>
      <c r="W17" s="31" t="s">
        <v>53</v>
      </c>
      <c r="X17" s="32">
        <v>1</v>
      </c>
      <c r="Y17" s="32">
        <v>1</v>
      </c>
      <c r="AA17" s="1" t="b">
        <f t="shared" si="0"/>
        <v>1</v>
      </c>
      <c r="AB17" s="31" t="s">
        <v>53</v>
      </c>
      <c r="AC17" s="32">
        <v>1</v>
      </c>
      <c r="AD17" s="32">
        <v>1</v>
      </c>
    </row>
    <row r="18" spans="1:30" x14ac:dyDescent="0.25">
      <c r="A18" s="28" t="s">
        <v>14</v>
      </c>
      <c r="B18" s="8" t="s">
        <v>12</v>
      </c>
      <c r="C18" s="14">
        <v>43816</v>
      </c>
      <c r="D18" s="27">
        <v>25745</v>
      </c>
      <c r="E18" s="15">
        <v>29091</v>
      </c>
      <c r="F18" s="14">
        <v>43872</v>
      </c>
      <c r="G18" s="13">
        <v>200000</v>
      </c>
      <c r="H18" s="7">
        <v>43878</v>
      </c>
      <c r="I18" s="12"/>
      <c r="J18" s="7">
        <v>43878</v>
      </c>
      <c r="K18" s="20" t="s">
        <v>10</v>
      </c>
      <c r="L18" s="7" t="str">
        <f t="shared" ref="L18:L27" si="4">A21</f>
        <v>DS1738MI</v>
      </c>
      <c r="M18" s="10">
        <f t="shared" ref="M18:M27" si="5">D21</f>
        <v>55500</v>
      </c>
      <c r="N18" s="7" t="s">
        <v>1</v>
      </c>
      <c r="O18" s="13">
        <f t="shared" ref="O18:O27" si="6">G21</f>
        <v>200000</v>
      </c>
      <c r="P18" s="8" t="s">
        <v>9</v>
      </c>
      <c r="Q18" s="20" t="s">
        <v>54</v>
      </c>
      <c r="R18" s="20" t="s">
        <v>51</v>
      </c>
      <c r="S18" s="7" t="s">
        <v>76</v>
      </c>
      <c r="T18" s="35" t="s">
        <v>81</v>
      </c>
      <c r="U18" s="1"/>
      <c r="W18" s="31" t="s">
        <v>23</v>
      </c>
      <c r="X18" s="32">
        <v>1</v>
      </c>
      <c r="Y18" s="32">
        <v>1</v>
      </c>
      <c r="AA18" s="1" t="b">
        <f t="shared" si="0"/>
        <v>1</v>
      </c>
      <c r="AB18" s="31" t="s">
        <v>23</v>
      </c>
      <c r="AC18" s="32">
        <v>1</v>
      </c>
      <c r="AD18" s="32">
        <v>1</v>
      </c>
    </row>
    <row r="19" spans="1:30" x14ac:dyDescent="0.25">
      <c r="A19" s="26">
        <v>43831</v>
      </c>
      <c r="B19" s="169" t="s">
        <v>65</v>
      </c>
      <c r="C19" s="169"/>
      <c r="D19" s="169"/>
      <c r="E19" s="169"/>
      <c r="F19" s="170"/>
      <c r="G19" s="25">
        <f>SUM(G21:G51)</f>
        <v>6280000</v>
      </c>
      <c r="H19" s="24"/>
      <c r="I19" s="24"/>
      <c r="J19" s="7">
        <v>43878</v>
      </c>
      <c r="K19" s="20" t="s">
        <v>11</v>
      </c>
      <c r="L19" s="7" t="str">
        <f t="shared" si="4"/>
        <v>PA8115MC</v>
      </c>
      <c r="M19" s="10">
        <f t="shared" si="5"/>
        <v>79239</v>
      </c>
      <c r="N19" s="7" t="s">
        <v>1</v>
      </c>
      <c r="O19" s="13">
        <f t="shared" si="6"/>
        <v>200000</v>
      </c>
      <c r="P19" s="8" t="s">
        <v>9</v>
      </c>
      <c r="Q19" s="20" t="s">
        <v>54</v>
      </c>
      <c r="R19" s="20" t="s">
        <v>51</v>
      </c>
      <c r="S19" s="7" t="s">
        <v>76</v>
      </c>
      <c r="T19" s="35" t="s">
        <v>81</v>
      </c>
      <c r="U19" s="1"/>
      <c r="W19" s="31" t="s">
        <v>18</v>
      </c>
      <c r="X19" s="32">
        <v>1</v>
      </c>
      <c r="Y19" s="32">
        <v>1</v>
      </c>
      <c r="AA19" s="1" t="b">
        <f t="shared" si="0"/>
        <v>1</v>
      </c>
      <c r="AB19" s="31" t="s">
        <v>18</v>
      </c>
      <c r="AC19" s="32">
        <v>1</v>
      </c>
      <c r="AD19" s="32">
        <v>1</v>
      </c>
    </row>
    <row r="20" spans="1:30" x14ac:dyDescent="0.25">
      <c r="A20" s="23" t="s">
        <v>64</v>
      </c>
      <c r="B20" s="23" t="s">
        <v>63</v>
      </c>
      <c r="C20" s="23" t="s">
        <v>62</v>
      </c>
      <c r="D20" s="23" t="s">
        <v>61</v>
      </c>
      <c r="E20" s="23" t="s">
        <v>60</v>
      </c>
      <c r="F20" s="23" t="s">
        <v>59</v>
      </c>
      <c r="G20" s="22" t="s">
        <v>58</v>
      </c>
      <c r="H20" s="21" t="s">
        <v>57</v>
      </c>
      <c r="I20" s="12"/>
      <c r="J20" s="7">
        <v>43878</v>
      </c>
      <c r="K20" s="20" t="s">
        <v>3</v>
      </c>
      <c r="L20" s="7" t="str">
        <f t="shared" si="4"/>
        <v>PA8235MB</v>
      </c>
      <c r="M20" s="10">
        <f t="shared" si="5"/>
        <v>226422</v>
      </c>
      <c r="N20" s="7" t="s">
        <v>1</v>
      </c>
      <c r="O20" s="13">
        <f t="shared" si="6"/>
        <v>200000</v>
      </c>
      <c r="P20" s="8" t="s">
        <v>9</v>
      </c>
      <c r="Q20" s="20" t="s">
        <v>54</v>
      </c>
      <c r="R20" s="20" t="s">
        <v>51</v>
      </c>
      <c r="S20" s="7" t="s">
        <v>76</v>
      </c>
      <c r="T20" s="35" t="s">
        <v>81</v>
      </c>
      <c r="U20" s="1"/>
      <c r="W20" s="31" t="s">
        <v>15</v>
      </c>
      <c r="X20" s="32">
        <v>1</v>
      </c>
      <c r="Y20" s="32">
        <v>1</v>
      </c>
      <c r="AA20" s="1" t="b">
        <f t="shared" si="0"/>
        <v>1</v>
      </c>
      <c r="AB20" s="31" t="s">
        <v>15</v>
      </c>
      <c r="AC20" s="32">
        <v>1</v>
      </c>
      <c r="AD20" s="32">
        <v>1</v>
      </c>
    </row>
    <row r="21" spans="1:30" x14ac:dyDescent="0.25">
      <c r="A21" s="17" t="s">
        <v>56</v>
      </c>
      <c r="B21" s="16" t="s">
        <v>12</v>
      </c>
      <c r="C21" s="14">
        <v>43860</v>
      </c>
      <c r="D21" s="15">
        <v>55500</v>
      </c>
      <c r="E21" s="15">
        <v>60500</v>
      </c>
      <c r="F21" s="14">
        <v>43916</v>
      </c>
      <c r="G21" s="13">
        <v>200000</v>
      </c>
      <c r="H21" s="7">
        <v>43878</v>
      </c>
      <c r="I21" s="12"/>
      <c r="J21" s="7">
        <v>43878</v>
      </c>
      <c r="K21" s="20" t="s">
        <v>3</v>
      </c>
      <c r="L21" s="7" t="str">
        <f t="shared" si="4"/>
        <v>PA1529MC</v>
      </c>
      <c r="M21" s="10">
        <f t="shared" si="5"/>
        <v>144469</v>
      </c>
      <c r="N21" s="7" t="s">
        <v>1</v>
      </c>
      <c r="O21" s="13">
        <f t="shared" si="6"/>
        <v>200000</v>
      </c>
      <c r="P21" s="8" t="s">
        <v>9</v>
      </c>
      <c r="Q21" s="20" t="s">
        <v>54</v>
      </c>
      <c r="R21" s="20" t="s">
        <v>51</v>
      </c>
      <c r="S21" s="7" t="s">
        <v>76</v>
      </c>
      <c r="T21" s="35" t="s">
        <v>81</v>
      </c>
      <c r="U21" s="1"/>
      <c r="W21" s="31" t="s">
        <v>30</v>
      </c>
      <c r="X21" s="32">
        <v>1</v>
      </c>
      <c r="Y21" s="32">
        <v>1</v>
      </c>
      <c r="AA21" s="1" t="b">
        <f t="shared" si="0"/>
        <v>1</v>
      </c>
      <c r="AB21" s="31" t="s">
        <v>30</v>
      </c>
      <c r="AC21" s="32">
        <v>1</v>
      </c>
      <c r="AD21" s="32">
        <v>1</v>
      </c>
    </row>
    <row r="22" spans="1:30" x14ac:dyDescent="0.25">
      <c r="A22" s="17" t="s">
        <v>55</v>
      </c>
      <c r="B22" s="16" t="s">
        <v>12</v>
      </c>
      <c r="C22" s="14">
        <v>43867</v>
      </c>
      <c r="D22" s="15">
        <v>79239</v>
      </c>
      <c r="E22" s="15">
        <v>84239</v>
      </c>
      <c r="F22" s="14">
        <v>43923</v>
      </c>
      <c r="G22" s="13">
        <v>200000</v>
      </c>
      <c r="H22" s="7">
        <v>43878</v>
      </c>
      <c r="I22" s="12"/>
      <c r="J22" s="7">
        <v>43878</v>
      </c>
      <c r="K22" s="20" t="s">
        <v>3</v>
      </c>
      <c r="L22" s="7" t="str">
        <f t="shared" si="4"/>
        <v>PA1585MC</v>
      </c>
      <c r="M22" s="10">
        <f t="shared" si="5"/>
        <v>163686</v>
      </c>
      <c r="N22" s="7" t="s">
        <v>1</v>
      </c>
      <c r="O22" s="13">
        <f t="shared" si="6"/>
        <v>200000</v>
      </c>
      <c r="P22" s="8" t="s">
        <v>9</v>
      </c>
      <c r="Q22" s="20" t="s">
        <v>54</v>
      </c>
      <c r="R22" s="20" t="s">
        <v>51</v>
      </c>
      <c r="S22" s="7" t="s">
        <v>76</v>
      </c>
      <c r="T22" s="35" t="s">
        <v>81</v>
      </c>
      <c r="U22" s="1"/>
      <c r="W22" s="31" t="s">
        <v>66</v>
      </c>
      <c r="X22" s="32">
        <v>1</v>
      </c>
      <c r="Y22" s="32">
        <v>1</v>
      </c>
      <c r="AA22" s="1" t="b">
        <f t="shared" si="0"/>
        <v>1</v>
      </c>
      <c r="AB22" s="31" t="s">
        <v>66</v>
      </c>
      <c r="AC22" s="32">
        <v>1</v>
      </c>
      <c r="AD22" s="32">
        <v>1</v>
      </c>
    </row>
    <row r="23" spans="1:30" x14ac:dyDescent="0.25">
      <c r="A23" s="17" t="s">
        <v>5</v>
      </c>
      <c r="B23" s="16" t="s">
        <v>12</v>
      </c>
      <c r="C23" s="14">
        <v>43858</v>
      </c>
      <c r="D23" s="15">
        <v>226422</v>
      </c>
      <c r="E23" s="15">
        <v>231422</v>
      </c>
      <c r="F23" s="14">
        <v>43914</v>
      </c>
      <c r="G23" s="13">
        <v>200000</v>
      </c>
      <c r="H23" s="7">
        <v>43878</v>
      </c>
      <c r="I23" s="12"/>
      <c r="J23" s="7">
        <v>43878</v>
      </c>
      <c r="K23" s="20" t="s">
        <v>11</v>
      </c>
      <c r="L23" s="7" t="str">
        <f t="shared" si="4"/>
        <v>PA1758MC</v>
      </c>
      <c r="M23" s="10">
        <f t="shared" si="5"/>
        <v>47629</v>
      </c>
      <c r="N23" s="7" t="s">
        <v>1</v>
      </c>
      <c r="O23" s="13">
        <f t="shared" si="6"/>
        <v>200000</v>
      </c>
      <c r="P23" s="8" t="s">
        <v>9</v>
      </c>
      <c r="Q23" s="20" t="s">
        <v>54</v>
      </c>
      <c r="R23" s="20" t="s">
        <v>51</v>
      </c>
      <c r="S23" s="7" t="s">
        <v>76</v>
      </c>
      <c r="T23" s="35" t="s">
        <v>81</v>
      </c>
      <c r="U23" s="1"/>
      <c r="W23" s="31" t="s">
        <v>55</v>
      </c>
      <c r="X23" s="32">
        <v>1</v>
      </c>
      <c r="Y23" s="32">
        <v>1</v>
      </c>
      <c r="AA23" s="1" t="b">
        <f t="shared" si="0"/>
        <v>1</v>
      </c>
      <c r="AB23" s="31" t="s">
        <v>55</v>
      </c>
      <c r="AC23" s="32">
        <v>1</v>
      </c>
      <c r="AD23" s="32">
        <v>1</v>
      </c>
    </row>
    <row r="24" spans="1:30" x14ac:dyDescent="0.25">
      <c r="A24" s="17" t="s">
        <v>4</v>
      </c>
      <c r="B24" s="16" t="s">
        <v>12</v>
      </c>
      <c r="C24" s="14">
        <v>43857</v>
      </c>
      <c r="D24" s="15">
        <v>144469</v>
      </c>
      <c r="E24" s="15">
        <v>149469</v>
      </c>
      <c r="F24" s="14">
        <v>43913</v>
      </c>
      <c r="G24" s="13">
        <v>200000</v>
      </c>
      <c r="H24" s="7">
        <v>43878</v>
      </c>
      <c r="I24" s="12"/>
      <c r="J24" s="7">
        <v>43878</v>
      </c>
      <c r="K24" s="20" t="s">
        <v>10</v>
      </c>
      <c r="L24" s="7" t="str">
        <f t="shared" si="4"/>
        <v>PA8215ME</v>
      </c>
      <c r="M24" s="10">
        <f t="shared" si="5"/>
        <v>59955</v>
      </c>
      <c r="N24" s="7" t="s">
        <v>1</v>
      </c>
      <c r="O24" s="13">
        <f t="shared" si="6"/>
        <v>200000</v>
      </c>
      <c r="P24" s="8" t="s">
        <v>9</v>
      </c>
      <c r="Q24" s="20" t="s">
        <v>54</v>
      </c>
      <c r="R24" s="20" t="s">
        <v>51</v>
      </c>
      <c r="S24" s="7" t="s">
        <v>76</v>
      </c>
      <c r="T24" s="35" t="s">
        <v>81</v>
      </c>
      <c r="U24" s="1"/>
      <c r="W24" s="31" t="s">
        <v>52</v>
      </c>
      <c r="X24" s="32">
        <v>2</v>
      </c>
      <c r="Y24" s="32">
        <v>2</v>
      </c>
      <c r="AA24" s="1" t="b">
        <f t="shared" si="0"/>
        <v>1</v>
      </c>
      <c r="AB24" s="31" t="s">
        <v>52</v>
      </c>
      <c r="AC24" s="32">
        <v>2</v>
      </c>
      <c r="AD24" s="32">
        <v>2</v>
      </c>
    </row>
    <row r="25" spans="1:30" x14ac:dyDescent="0.25">
      <c r="A25" s="17" t="s">
        <v>2</v>
      </c>
      <c r="B25" s="16" t="s">
        <v>12</v>
      </c>
      <c r="C25" s="14">
        <v>43857</v>
      </c>
      <c r="D25" s="15">
        <v>163686</v>
      </c>
      <c r="E25" s="15">
        <v>168686</v>
      </c>
      <c r="F25" s="14">
        <v>43913</v>
      </c>
      <c r="G25" s="13">
        <v>200000</v>
      </c>
      <c r="H25" s="7">
        <v>43878</v>
      </c>
      <c r="I25" s="12"/>
      <c r="J25" s="7">
        <v>43878</v>
      </c>
      <c r="K25" s="20" t="s">
        <v>10</v>
      </c>
      <c r="L25" s="7" t="str">
        <f t="shared" si="4"/>
        <v>PA1510MU</v>
      </c>
      <c r="M25" s="10">
        <f t="shared" si="5"/>
        <v>40489</v>
      </c>
      <c r="N25" s="7" t="s">
        <v>1</v>
      </c>
      <c r="O25" s="13">
        <f t="shared" si="6"/>
        <v>200000</v>
      </c>
      <c r="P25" s="8" t="s">
        <v>9</v>
      </c>
      <c r="Q25" s="20" t="s">
        <v>54</v>
      </c>
      <c r="R25" s="20" t="s">
        <v>51</v>
      </c>
      <c r="S25" s="7" t="s">
        <v>76</v>
      </c>
      <c r="T25" s="35" t="s">
        <v>81</v>
      </c>
      <c r="U25" s="1"/>
      <c r="W25" s="31" t="s">
        <v>5</v>
      </c>
      <c r="X25" s="32">
        <v>1</v>
      </c>
      <c r="Y25" s="32">
        <v>1</v>
      </c>
      <c r="AA25" s="1" t="b">
        <f t="shared" si="0"/>
        <v>1</v>
      </c>
      <c r="AB25" s="31" t="s">
        <v>5</v>
      </c>
      <c r="AC25" s="32">
        <v>1</v>
      </c>
      <c r="AD25" s="32">
        <v>1</v>
      </c>
    </row>
    <row r="26" spans="1:30" x14ac:dyDescent="0.25">
      <c r="A26" s="17" t="s">
        <v>53</v>
      </c>
      <c r="B26" s="16" t="s">
        <v>12</v>
      </c>
      <c r="C26" s="14">
        <v>43858</v>
      </c>
      <c r="D26" s="15">
        <v>47629</v>
      </c>
      <c r="E26" s="15">
        <v>52629</v>
      </c>
      <c r="F26" s="14">
        <v>43914</v>
      </c>
      <c r="G26" s="13">
        <v>200000</v>
      </c>
      <c r="H26" s="7">
        <v>43878</v>
      </c>
      <c r="I26" s="12"/>
      <c r="J26" s="7">
        <v>43878</v>
      </c>
      <c r="K26" s="20" t="s">
        <v>10</v>
      </c>
      <c r="L26" s="7" t="str">
        <f t="shared" si="4"/>
        <v>PA1510MT</v>
      </c>
      <c r="M26" s="10">
        <f t="shared" si="5"/>
        <v>31568</v>
      </c>
      <c r="N26" s="7" t="s">
        <v>1</v>
      </c>
      <c r="O26" s="9">
        <f t="shared" si="6"/>
        <v>200000</v>
      </c>
      <c r="P26" s="8" t="s">
        <v>9</v>
      </c>
      <c r="Q26" s="7" t="s">
        <v>8</v>
      </c>
      <c r="R26" s="20" t="s">
        <v>51</v>
      </c>
      <c r="S26" s="7" t="s">
        <v>76</v>
      </c>
      <c r="T26" s="35" t="s">
        <v>81</v>
      </c>
      <c r="U26" s="1"/>
      <c r="W26" s="31" t="s">
        <v>68</v>
      </c>
      <c r="X26" s="32">
        <v>1</v>
      </c>
      <c r="Y26" s="32">
        <v>1</v>
      </c>
      <c r="AA26" s="1" t="b">
        <f t="shared" si="0"/>
        <v>1</v>
      </c>
      <c r="AB26" s="31" t="s">
        <v>68</v>
      </c>
      <c r="AC26" s="32">
        <v>1</v>
      </c>
      <c r="AD26" s="32">
        <v>1</v>
      </c>
    </row>
    <row r="27" spans="1:30" x14ac:dyDescent="0.25">
      <c r="A27" s="17" t="s">
        <v>52</v>
      </c>
      <c r="B27" s="16" t="s">
        <v>12</v>
      </c>
      <c r="C27" s="14">
        <v>43861</v>
      </c>
      <c r="D27" s="15">
        <v>59955</v>
      </c>
      <c r="E27" s="15">
        <v>64955</v>
      </c>
      <c r="F27" s="14">
        <v>43917</v>
      </c>
      <c r="G27" s="13">
        <v>200000</v>
      </c>
      <c r="H27" s="7">
        <v>43878</v>
      </c>
      <c r="I27" s="12"/>
      <c r="J27" s="7">
        <v>43878</v>
      </c>
      <c r="K27" s="20" t="s">
        <v>10</v>
      </c>
      <c r="L27" s="7" t="str">
        <f t="shared" si="4"/>
        <v>PA1510MX</v>
      </c>
      <c r="M27" s="10">
        <f t="shared" si="5"/>
        <v>23076</v>
      </c>
      <c r="N27" s="7" t="s">
        <v>1</v>
      </c>
      <c r="O27" s="9">
        <f t="shared" si="6"/>
        <v>200000</v>
      </c>
      <c r="P27" s="8" t="s">
        <v>9</v>
      </c>
      <c r="Q27" s="7" t="s">
        <v>8</v>
      </c>
      <c r="R27" s="20" t="s">
        <v>51</v>
      </c>
      <c r="S27" s="7" t="s">
        <v>76</v>
      </c>
      <c r="T27" s="35" t="s">
        <v>81</v>
      </c>
      <c r="U27" s="1"/>
      <c r="W27" s="31" t="s">
        <v>73</v>
      </c>
      <c r="X27" s="32">
        <v>25</v>
      </c>
      <c r="Y27" s="32">
        <v>25</v>
      </c>
      <c r="AB27" s="31" t="s">
        <v>73</v>
      </c>
      <c r="AC27" s="32">
        <v>25</v>
      </c>
      <c r="AD27" s="32">
        <v>25</v>
      </c>
    </row>
    <row r="28" spans="1:30" x14ac:dyDescent="0.25">
      <c r="A28" s="17" t="s">
        <v>50</v>
      </c>
      <c r="B28" s="16" t="s">
        <v>12</v>
      </c>
      <c r="C28" s="14">
        <v>43859</v>
      </c>
      <c r="D28" s="15">
        <v>40489</v>
      </c>
      <c r="E28" s="15">
        <v>45489</v>
      </c>
      <c r="F28" s="14">
        <v>43915</v>
      </c>
      <c r="G28" s="13">
        <v>200000</v>
      </c>
      <c r="H28" s="7">
        <v>43878</v>
      </c>
      <c r="I28" s="12"/>
      <c r="J28" s="171" t="s">
        <v>6</v>
      </c>
      <c r="K28" s="171"/>
      <c r="L28" s="171"/>
      <c r="M28" s="171"/>
      <c r="N28" s="171"/>
      <c r="O28" s="5">
        <f>SUM(O3:O27)</f>
        <v>5000000</v>
      </c>
      <c r="P28" s="4"/>
      <c r="Q28" s="4"/>
      <c r="R28" s="4"/>
      <c r="S28" s="4"/>
      <c r="T28" s="8"/>
    </row>
    <row r="29" spans="1:30" x14ac:dyDescent="0.25">
      <c r="A29" s="17" t="s">
        <v>48</v>
      </c>
      <c r="B29" s="16" t="s">
        <v>12</v>
      </c>
      <c r="C29" s="14">
        <v>43858</v>
      </c>
      <c r="D29" s="15">
        <v>31568</v>
      </c>
      <c r="E29" s="15">
        <v>36568</v>
      </c>
      <c r="F29" s="14">
        <v>43914</v>
      </c>
      <c r="G29" s="13">
        <v>200000</v>
      </c>
      <c r="H29" s="7">
        <v>43878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30" x14ac:dyDescent="0.25">
      <c r="A30" s="17" t="s">
        <v>47</v>
      </c>
      <c r="B30" s="16" t="s">
        <v>12</v>
      </c>
      <c r="C30" s="14">
        <v>43860</v>
      </c>
      <c r="D30" s="15">
        <v>23076</v>
      </c>
      <c r="E30" s="15">
        <v>28076</v>
      </c>
      <c r="F30" s="14">
        <v>43916</v>
      </c>
      <c r="G30" s="13">
        <v>200000</v>
      </c>
      <c r="H30" s="7">
        <v>43878</v>
      </c>
      <c r="I30" s="12"/>
      <c r="J30" s="1" t="s">
        <v>46</v>
      </c>
      <c r="O30" s="2">
        <f>5000000-SUM(O32:O56)</f>
        <v>100000</v>
      </c>
      <c r="P30" s="36" t="s">
        <v>83</v>
      </c>
    </row>
    <row r="31" spans="1:30" x14ac:dyDescent="0.25">
      <c r="A31" s="17" t="s">
        <v>45</v>
      </c>
      <c r="B31" s="16" t="s">
        <v>12</v>
      </c>
      <c r="C31" s="14">
        <v>43860</v>
      </c>
      <c r="D31" s="15">
        <v>28494</v>
      </c>
      <c r="E31" s="15">
        <v>33494</v>
      </c>
      <c r="F31" s="14">
        <v>43916</v>
      </c>
      <c r="G31" s="13">
        <v>200000</v>
      </c>
      <c r="H31" s="7">
        <v>43878</v>
      </c>
      <c r="I31" s="12"/>
      <c r="J31" s="21" t="s">
        <v>44</v>
      </c>
      <c r="K31" s="21" t="s">
        <v>43</v>
      </c>
      <c r="L31" s="21" t="s">
        <v>42</v>
      </c>
      <c r="M31" s="21" t="s">
        <v>41</v>
      </c>
      <c r="N31" s="21" t="s">
        <v>40</v>
      </c>
      <c r="O31" s="21" t="s">
        <v>39</v>
      </c>
      <c r="P31" s="21" t="s">
        <v>38</v>
      </c>
      <c r="Q31" s="21" t="s">
        <v>37</v>
      </c>
      <c r="R31" s="21" t="s">
        <v>36</v>
      </c>
      <c r="S31" s="21" t="s">
        <v>35</v>
      </c>
      <c r="T31" s="21" t="s">
        <v>80</v>
      </c>
    </row>
    <row r="32" spans="1:30" x14ac:dyDescent="0.25">
      <c r="A32" s="17" t="s">
        <v>34</v>
      </c>
      <c r="B32" s="16" t="s">
        <v>12</v>
      </c>
      <c r="C32" s="14">
        <v>43866</v>
      </c>
      <c r="D32" s="15">
        <v>24067</v>
      </c>
      <c r="E32" s="15">
        <v>29067</v>
      </c>
      <c r="F32" s="14">
        <v>43922</v>
      </c>
      <c r="G32" s="13">
        <v>200000</v>
      </c>
      <c r="H32" s="7">
        <v>43878</v>
      </c>
      <c r="I32" s="12"/>
      <c r="J32" s="7">
        <v>43878</v>
      </c>
      <c r="K32" s="11" t="s">
        <v>3</v>
      </c>
      <c r="L32" s="7" t="str">
        <f>A6</f>
        <v>PA8163MC</v>
      </c>
      <c r="M32" s="10">
        <f>D6</f>
        <v>166310</v>
      </c>
      <c r="N32" s="7" t="s">
        <v>1</v>
      </c>
      <c r="O32" s="13">
        <f>G6</f>
        <v>280000</v>
      </c>
      <c r="P32" s="8" t="s">
        <v>29</v>
      </c>
      <c r="Q32" s="20" t="s">
        <v>8</v>
      </c>
      <c r="R32" s="20" t="s">
        <v>7</v>
      </c>
      <c r="S32" s="7" t="s">
        <v>82</v>
      </c>
      <c r="T32" s="35" t="s">
        <v>81</v>
      </c>
    </row>
    <row r="33" spans="1:20" x14ac:dyDescent="0.25">
      <c r="A33" s="17" t="s">
        <v>33</v>
      </c>
      <c r="B33" s="16" t="s">
        <v>12</v>
      </c>
      <c r="C33" s="14">
        <v>43861</v>
      </c>
      <c r="D33" s="15">
        <v>23724</v>
      </c>
      <c r="E33" s="15">
        <v>28724</v>
      </c>
      <c r="F33" s="14">
        <v>43917</v>
      </c>
      <c r="G33" s="13">
        <v>200000</v>
      </c>
      <c r="H33" s="7">
        <v>43878</v>
      </c>
      <c r="I33" s="12"/>
      <c r="J33" s="7">
        <v>43878</v>
      </c>
      <c r="K33" s="11" t="s">
        <v>11</v>
      </c>
      <c r="L33" s="7" t="str">
        <f t="shared" ref="L33:L52" si="7">A31</f>
        <v>PA1539MK</v>
      </c>
      <c r="M33" s="10">
        <f t="shared" ref="M33:M52" si="8">D31</f>
        <v>28494</v>
      </c>
      <c r="N33" s="7" t="s">
        <v>1</v>
      </c>
      <c r="O33" s="9">
        <f t="shared" ref="O33:O52" si="9">G31</f>
        <v>200000</v>
      </c>
      <c r="P33" s="8" t="s">
        <v>9</v>
      </c>
      <c r="Q33" s="7" t="s">
        <v>8</v>
      </c>
      <c r="R33" s="7" t="s">
        <v>7</v>
      </c>
      <c r="S33" s="7" t="s">
        <v>82</v>
      </c>
      <c r="T33" s="35" t="s">
        <v>81</v>
      </c>
    </row>
    <row r="34" spans="1:20" x14ac:dyDescent="0.25">
      <c r="A34" s="17" t="s">
        <v>32</v>
      </c>
      <c r="B34" s="16" t="s">
        <v>12</v>
      </c>
      <c r="C34" s="14">
        <v>43859</v>
      </c>
      <c r="D34" s="15">
        <v>29683</v>
      </c>
      <c r="E34" s="15">
        <v>34683</v>
      </c>
      <c r="F34" s="14">
        <v>43915</v>
      </c>
      <c r="G34" s="13">
        <v>280000</v>
      </c>
      <c r="H34" s="7">
        <v>43878</v>
      </c>
      <c r="I34" s="12"/>
      <c r="J34" s="7">
        <v>43878</v>
      </c>
      <c r="K34" s="11" t="s">
        <v>10</v>
      </c>
      <c r="L34" s="7" t="str">
        <f t="shared" si="7"/>
        <v>PA1510MW</v>
      </c>
      <c r="M34" s="10">
        <f t="shared" si="8"/>
        <v>24067</v>
      </c>
      <c r="N34" s="7" t="s">
        <v>1</v>
      </c>
      <c r="O34" s="9">
        <f t="shared" si="9"/>
        <v>200000</v>
      </c>
      <c r="P34" s="8" t="s">
        <v>9</v>
      </c>
      <c r="Q34" s="7" t="s">
        <v>8</v>
      </c>
      <c r="R34" s="7" t="s">
        <v>7</v>
      </c>
      <c r="S34" s="7" t="s">
        <v>82</v>
      </c>
      <c r="T34" s="35" t="s">
        <v>81</v>
      </c>
    </row>
    <row r="35" spans="1:20" x14ac:dyDescent="0.25">
      <c r="A35" s="17" t="s">
        <v>31</v>
      </c>
      <c r="B35" s="16" t="s">
        <v>12</v>
      </c>
      <c r="C35" s="14">
        <v>43857</v>
      </c>
      <c r="D35" s="15">
        <v>68395</v>
      </c>
      <c r="E35" s="15">
        <v>73395</v>
      </c>
      <c r="F35" s="14">
        <v>43913</v>
      </c>
      <c r="G35" s="13">
        <v>200000</v>
      </c>
      <c r="H35" s="7">
        <v>43878</v>
      </c>
      <c r="I35" s="12"/>
      <c r="J35" s="7">
        <v>43878</v>
      </c>
      <c r="K35" s="11" t="s">
        <v>11</v>
      </c>
      <c r="L35" s="7" t="str">
        <f t="shared" si="7"/>
        <v>PA8002MJ</v>
      </c>
      <c r="M35" s="10">
        <f t="shared" si="8"/>
        <v>23724</v>
      </c>
      <c r="N35" s="7" t="s">
        <v>1</v>
      </c>
      <c r="O35" s="9">
        <f t="shared" si="9"/>
        <v>200000</v>
      </c>
      <c r="P35" s="8" t="s">
        <v>9</v>
      </c>
      <c r="Q35" s="7" t="s">
        <v>8</v>
      </c>
      <c r="R35" s="7" t="s">
        <v>7</v>
      </c>
      <c r="S35" s="7" t="s">
        <v>82</v>
      </c>
      <c r="T35" s="35" t="s">
        <v>81</v>
      </c>
    </row>
    <row r="36" spans="1:20" x14ac:dyDescent="0.25">
      <c r="A36" s="17" t="s">
        <v>28</v>
      </c>
      <c r="B36" s="16" t="s">
        <v>12</v>
      </c>
      <c r="C36" s="14">
        <v>43859</v>
      </c>
      <c r="D36" s="15">
        <v>27408</v>
      </c>
      <c r="E36" s="15">
        <v>32408</v>
      </c>
      <c r="F36" s="14">
        <v>43915</v>
      </c>
      <c r="G36" s="13">
        <v>200000</v>
      </c>
      <c r="H36" s="7">
        <v>43878</v>
      </c>
      <c r="I36" s="12"/>
      <c r="J36" s="7">
        <v>43878</v>
      </c>
      <c r="K36" s="11" t="s">
        <v>3</v>
      </c>
      <c r="L36" s="7" t="str">
        <f t="shared" si="7"/>
        <v>PA8002MK</v>
      </c>
      <c r="M36" s="34">
        <f t="shared" si="8"/>
        <v>29683</v>
      </c>
      <c r="N36" s="7" t="s">
        <v>1</v>
      </c>
      <c r="O36" s="9">
        <f t="shared" si="9"/>
        <v>280000</v>
      </c>
      <c r="P36" s="8" t="s">
        <v>9</v>
      </c>
      <c r="Q36" s="7" t="s">
        <v>8</v>
      </c>
      <c r="R36" s="7" t="s">
        <v>7</v>
      </c>
      <c r="S36" s="7" t="s">
        <v>82</v>
      </c>
      <c r="T36" s="35" t="s">
        <v>81</v>
      </c>
    </row>
    <row r="37" spans="1:20" x14ac:dyDescent="0.25">
      <c r="A37" s="17" t="s">
        <v>27</v>
      </c>
      <c r="B37" s="16" t="s">
        <v>12</v>
      </c>
      <c r="C37" s="14">
        <v>43861</v>
      </c>
      <c r="D37" s="15">
        <v>143786</v>
      </c>
      <c r="E37" s="15">
        <v>148786</v>
      </c>
      <c r="F37" s="14">
        <v>43917</v>
      </c>
      <c r="G37" s="13">
        <v>200000</v>
      </c>
      <c r="H37" s="7">
        <v>43878</v>
      </c>
      <c r="I37" s="12"/>
      <c r="J37" s="7">
        <v>43878</v>
      </c>
      <c r="K37" s="11" t="s">
        <v>11</v>
      </c>
      <c r="L37" s="7" t="str">
        <f t="shared" si="7"/>
        <v>DS1736MD</v>
      </c>
      <c r="M37" s="10">
        <f t="shared" si="8"/>
        <v>68395</v>
      </c>
      <c r="N37" s="7" t="s">
        <v>1</v>
      </c>
      <c r="O37" s="9">
        <f t="shared" si="9"/>
        <v>200000</v>
      </c>
      <c r="P37" s="8" t="s">
        <v>9</v>
      </c>
      <c r="Q37" s="7" t="s">
        <v>8</v>
      </c>
      <c r="R37" s="7" t="s">
        <v>7</v>
      </c>
      <c r="S37" s="7" t="s">
        <v>82</v>
      </c>
      <c r="T37" s="35" t="s">
        <v>81</v>
      </c>
    </row>
    <row r="38" spans="1:20" x14ac:dyDescent="0.25">
      <c r="A38" s="17" t="s">
        <v>26</v>
      </c>
      <c r="B38" s="16" t="s">
        <v>12</v>
      </c>
      <c r="C38" s="14">
        <v>43859</v>
      </c>
      <c r="D38" s="15">
        <v>22222</v>
      </c>
      <c r="E38" s="15">
        <v>27222</v>
      </c>
      <c r="F38" s="14">
        <v>43915</v>
      </c>
      <c r="G38" s="13">
        <v>200000</v>
      </c>
      <c r="H38" s="7">
        <v>43878</v>
      </c>
      <c r="I38" s="12"/>
      <c r="J38" s="7">
        <v>43878</v>
      </c>
      <c r="K38" s="11" t="s">
        <v>10</v>
      </c>
      <c r="L38" s="7" t="str">
        <f t="shared" si="7"/>
        <v>PA8007ML</v>
      </c>
      <c r="M38" s="10">
        <f t="shared" si="8"/>
        <v>27408</v>
      </c>
      <c r="N38" s="7" t="s">
        <v>1</v>
      </c>
      <c r="O38" s="9">
        <f t="shared" si="9"/>
        <v>200000</v>
      </c>
      <c r="P38" s="8" t="s">
        <v>9</v>
      </c>
      <c r="Q38" s="7" t="s">
        <v>8</v>
      </c>
      <c r="R38" s="7" t="s">
        <v>7</v>
      </c>
      <c r="S38" s="7" t="s">
        <v>82</v>
      </c>
      <c r="T38" s="35" t="s">
        <v>81</v>
      </c>
    </row>
    <row r="39" spans="1:20" x14ac:dyDescent="0.25">
      <c r="A39" s="17" t="s">
        <v>25</v>
      </c>
      <c r="B39" s="16" t="s">
        <v>12</v>
      </c>
      <c r="C39" s="14">
        <v>43858</v>
      </c>
      <c r="D39" s="15">
        <v>33359</v>
      </c>
      <c r="E39" s="15">
        <v>38359</v>
      </c>
      <c r="F39" s="14">
        <v>43914</v>
      </c>
      <c r="G39" s="13">
        <v>200000</v>
      </c>
      <c r="H39" s="7">
        <v>43878</v>
      </c>
      <c r="I39" s="12"/>
      <c r="J39" s="7">
        <v>43878</v>
      </c>
      <c r="K39" s="11" t="s">
        <v>11</v>
      </c>
      <c r="L39" s="7" t="str">
        <f t="shared" si="7"/>
        <v>PA1851MD</v>
      </c>
      <c r="M39" s="10">
        <f t="shared" si="8"/>
        <v>143786</v>
      </c>
      <c r="N39" s="7" t="s">
        <v>1</v>
      </c>
      <c r="O39" s="9">
        <f t="shared" si="9"/>
        <v>200000</v>
      </c>
      <c r="P39" s="8" t="s">
        <v>9</v>
      </c>
      <c r="Q39" s="7" t="s">
        <v>8</v>
      </c>
      <c r="R39" s="7" t="s">
        <v>7</v>
      </c>
      <c r="S39" s="7" t="s">
        <v>82</v>
      </c>
      <c r="T39" s="35" t="s">
        <v>81</v>
      </c>
    </row>
    <row r="40" spans="1:20" x14ac:dyDescent="0.25">
      <c r="A40" s="17" t="s">
        <v>24</v>
      </c>
      <c r="B40" s="16" t="s">
        <v>12</v>
      </c>
      <c r="C40" s="14">
        <v>43860</v>
      </c>
      <c r="D40" s="15">
        <v>37323</v>
      </c>
      <c r="E40" s="15">
        <v>42323</v>
      </c>
      <c r="F40" s="14">
        <v>43916</v>
      </c>
      <c r="G40" s="13">
        <v>200000</v>
      </c>
      <c r="H40" s="7">
        <v>43878</v>
      </c>
      <c r="I40" s="12"/>
      <c r="J40" s="7">
        <v>43878</v>
      </c>
      <c r="K40" s="11" t="s">
        <v>3</v>
      </c>
      <c r="L40" s="7" t="str">
        <f t="shared" si="7"/>
        <v>PA1526MR</v>
      </c>
      <c r="M40" s="10">
        <f t="shared" si="8"/>
        <v>22222</v>
      </c>
      <c r="N40" s="7" t="s">
        <v>1</v>
      </c>
      <c r="O40" s="9">
        <f t="shared" si="9"/>
        <v>200000</v>
      </c>
      <c r="P40" s="8" t="s">
        <v>9</v>
      </c>
      <c r="Q40" s="7" t="s">
        <v>8</v>
      </c>
      <c r="R40" s="7" t="s">
        <v>7</v>
      </c>
      <c r="S40" s="7" t="s">
        <v>82</v>
      </c>
      <c r="T40" s="35" t="s">
        <v>81</v>
      </c>
    </row>
    <row r="41" spans="1:20" x14ac:dyDescent="0.25">
      <c r="A41" s="17" t="s">
        <v>23</v>
      </c>
      <c r="B41" s="16" t="s">
        <v>12</v>
      </c>
      <c r="C41" s="14">
        <v>43859</v>
      </c>
      <c r="D41" s="15">
        <v>128888</v>
      </c>
      <c r="E41" s="15">
        <v>133888</v>
      </c>
      <c r="F41" s="14">
        <v>43915</v>
      </c>
      <c r="G41" s="13">
        <v>200000</v>
      </c>
      <c r="H41" s="7">
        <v>43878</v>
      </c>
      <c r="I41" s="12"/>
      <c r="J41" s="7">
        <v>43878</v>
      </c>
      <c r="K41" s="11" t="s">
        <v>11</v>
      </c>
      <c r="L41" s="7" t="str">
        <f t="shared" si="7"/>
        <v>DS1737MI</v>
      </c>
      <c r="M41" s="10">
        <f t="shared" si="8"/>
        <v>33359</v>
      </c>
      <c r="N41" s="7" t="s">
        <v>1</v>
      </c>
      <c r="O41" s="9">
        <f t="shared" si="9"/>
        <v>200000</v>
      </c>
      <c r="P41" s="8" t="s">
        <v>9</v>
      </c>
      <c r="Q41" s="7" t="s">
        <v>8</v>
      </c>
      <c r="R41" s="7" t="s">
        <v>7</v>
      </c>
      <c r="S41" s="7" t="s">
        <v>82</v>
      </c>
      <c r="T41" s="35" t="s">
        <v>81</v>
      </c>
    </row>
    <row r="42" spans="1:20" x14ac:dyDescent="0.25">
      <c r="A42" s="17" t="s">
        <v>22</v>
      </c>
      <c r="B42" s="16" t="s">
        <v>12</v>
      </c>
      <c r="C42" s="14">
        <v>43860</v>
      </c>
      <c r="D42" s="15">
        <v>24257</v>
      </c>
      <c r="E42" s="15">
        <v>29257</v>
      </c>
      <c r="F42" s="14">
        <v>43916</v>
      </c>
      <c r="G42" s="13">
        <v>200000</v>
      </c>
      <c r="H42" s="7">
        <v>43878</v>
      </c>
      <c r="I42" s="12"/>
      <c r="J42" s="7">
        <v>43878</v>
      </c>
      <c r="K42" s="11" t="s">
        <v>3</v>
      </c>
      <c r="L42" s="7" t="str">
        <f t="shared" si="7"/>
        <v>PA1524ML</v>
      </c>
      <c r="M42" s="10">
        <f t="shared" si="8"/>
        <v>37323</v>
      </c>
      <c r="N42" s="7" t="s">
        <v>1</v>
      </c>
      <c r="O42" s="9">
        <f t="shared" si="9"/>
        <v>200000</v>
      </c>
      <c r="P42" s="8" t="s">
        <v>9</v>
      </c>
      <c r="Q42" s="7" t="s">
        <v>8</v>
      </c>
      <c r="R42" s="7" t="s">
        <v>7</v>
      </c>
      <c r="S42" s="7" t="s">
        <v>82</v>
      </c>
      <c r="T42" s="35" t="s">
        <v>81</v>
      </c>
    </row>
    <row r="43" spans="1:20" x14ac:dyDescent="0.25">
      <c r="A43" s="17" t="s">
        <v>21</v>
      </c>
      <c r="B43" s="16" t="s">
        <v>12</v>
      </c>
      <c r="C43" s="14">
        <v>43858</v>
      </c>
      <c r="D43" s="15">
        <v>33305</v>
      </c>
      <c r="E43" s="15">
        <v>38305</v>
      </c>
      <c r="F43" s="14">
        <v>43914</v>
      </c>
      <c r="G43" s="13">
        <v>200000</v>
      </c>
      <c r="H43" s="7">
        <v>43878</v>
      </c>
      <c r="I43" s="12"/>
      <c r="J43" s="7">
        <v>43878</v>
      </c>
      <c r="K43" s="11" t="s">
        <v>11</v>
      </c>
      <c r="L43" s="7" t="str">
        <f t="shared" si="7"/>
        <v>PA1849MD</v>
      </c>
      <c r="M43" s="10">
        <f t="shared" si="8"/>
        <v>128888</v>
      </c>
      <c r="N43" s="7" t="s">
        <v>1</v>
      </c>
      <c r="O43" s="9">
        <f t="shared" si="9"/>
        <v>200000</v>
      </c>
      <c r="P43" s="8" t="s">
        <v>9</v>
      </c>
      <c r="Q43" s="7" t="s">
        <v>8</v>
      </c>
      <c r="R43" s="7" t="s">
        <v>7</v>
      </c>
      <c r="S43" s="7" t="s">
        <v>82</v>
      </c>
      <c r="T43" s="35" t="s">
        <v>81</v>
      </c>
    </row>
    <row r="44" spans="1:20" x14ac:dyDescent="0.25">
      <c r="A44" s="17" t="s">
        <v>20</v>
      </c>
      <c r="B44" s="16" t="s">
        <v>12</v>
      </c>
      <c r="C44" s="14">
        <v>43859</v>
      </c>
      <c r="D44" s="15">
        <v>29031</v>
      </c>
      <c r="E44" s="15">
        <v>34031</v>
      </c>
      <c r="F44" s="14">
        <v>43915</v>
      </c>
      <c r="G44" s="13">
        <v>200000</v>
      </c>
      <c r="H44" s="7">
        <v>43878</v>
      </c>
      <c r="I44" s="12"/>
      <c r="J44" s="7">
        <v>43878</v>
      </c>
      <c r="K44" s="11" t="s">
        <v>3</v>
      </c>
      <c r="L44" s="7" t="str">
        <f t="shared" si="7"/>
        <v>PA1524MN</v>
      </c>
      <c r="M44" s="10">
        <f t="shared" si="8"/>
        <v>24257</v>
      </c>
      <c r="N44" s="7" t="s">
        <v>1</v>
      </c>
      <c r="O44" s="9">
        <f t="shared" si="9"/>
        <v>200000</v>
      </c>
      <c r="P44" s="8" t="s">
        <v>9</v>
      </c>
      <c r="Q44" s="7" t="s">
        <v>8</v>
      </c>
      <c r="R44" s="7" t="s">
        <v>7</v>
      </c>
      <c r="S44" s="7" t="s">
        <v>82</v>
      </c>
      <c r="T44" s="35" t="s">
        <v>81</v>
      </c>
    </row>
    <row r="45" spans="1:20" x14ac:dyDescent="0.25">
      <c r="A45" s="17" t="s">
        <v>19</v>
      </c>
      <c r="B45" s="16" t="s">
        <v>12</v>
      </c>
      <c r="C45" s="14">
        <v>43887</v>
      </c>
      <c r="D45" s="15">
        <v>56432</v>
      </c>
      <c r="E45" s="15">
        <v>61432</v>
      </c>
      <c r="F45" s="14">
        <v>43943</v>
      </c>
      <c r="G45" s="13">
        <v>200000</v>
      </c>
      <c r="H45" s="7">
        <v>43878</v>
      </c>
      <c r="I45" s="12"/>
      <c r="J45" s="7">
        <v>43878</v>
      </c>
      <c r="K45" s="11" t="s">
        <v>11</v>
      </c>
      <c r="L45" s="7" t="str">
        <f t="shared" si="7"/>
        <v>PA1524MO</v>
      </c>
      <c r="M45" s="10">
        <f t="shared" si="8"/>
        <v>33305</v>
      </c>
      <c r="N45" s="7" t="s">
        <v>1</v>
      </c>
      <c r="O45" s="9">
        <f t="shared" si="9"/>
        <v>200000</v>
      </c>
      <c r="P45" s="8" t="s">
        <v>9</v>
      </c>
      <c r="Q45" s="7" t="s">
        <v>8</v>
      </c>
      <c r="R45" s="7" t="s">
        <v>7</v>
      </c>
      <c r="S45" s="7" t="s">
        <v>82</v>
      </c>
      <c r="T45" s="35" t="s">
        <v>81</v>
      </c>
    </row>
    <row r="46" spans="1:20" x14ac:dyDescent="0.25">
      <c r="A46" s="17" t="s">
        <v>18</v>
      </c>
      <c r="B46" s="16" t="s">
        <v>12</v>
      </c>
      <c r="C46" s="14">
        <v>43840</v>
      </c>
      <c r="D46" s="15">
        <v>150310</v>
      </c>
      <c r="E46" s="15">
        <v>155310</v>
      </c>
      <c r="F46" s="14">
        <v>43896</v>
      </c>
      <c r="G46" s="13">
        <v>200000</v>
      </c>
      <c r="H46" s="7">
        <v>43878</v>
      </c>
      <c r="I46" s="12"/>
      <c r="J46" s="7">
        <v>43878</v>
      </c>
      <c r="K46" s="11" t="s">
        <v>3</v>
      </c>
      <c r="L46" s="7" t="str">
        <f t="shared" si="7"/>
        <v>PA1526MQ</v>
      </c>
      <c r="M46" s="10">
        <f t="shared" si="8"/>
        <v>29031</v>
      </c>
      <c r="N46" s="7" t="s">
        <v>1</v>
      </c>
      <c r="O46" s="9">
        <f t="shared" si="9"/>
        <v>200000</v>
      </c>
      <c r="P46" s="8" t="s">
        <v>9</v>
      </c>
      <c r="Q46" s="7" t="s">
        <v>8</v>
      </c>
      <c r="R46" s="7" t="s">
        <v>7</v>
      </c>
      <c r="S46" s="7" t="s">
        <v>82</v>
      </c>
      <c r="T46" s="35" t="s">
        <v>81</v>
      </c>
    </row>
    <row r="47" spans="1:20" x14ac:dyDescent="0.25">
      <c r="A47" s="17" t="s">
        <v>17</v>
      </c>
      <c r="B47" s="16" t="s">
        <v>12</v>
      </c>
      <c r="C47" s="14">
        <v>43858</v>
      </c>
      <c r="D47" s="15">
        <v>118660</v>
      </c>
      <c r="E47" s="15">
        <v>123660</v>
      </c>
      <c r="F47" s="14">
        <v>43914</v>
      </c>
      <c r="G47" s="13">
        <v>200000</v>
      </c>
      <c r="H47" s="7">
        <v>43878</v>
      </c>
      <c r="I47" s="12"/>
      <c r="J47" s="7">
        <v>43878</v>
      </c>
      <c r="K47" s="11" t="s">
        <v>10</v>
      </c>
      <c r="L47" s="7" t="str">
        <f t="shared" si="7"/>
        <v>PA1526MV</v>
      </c>
      <c r="M47" s="10">
        <f t="shared" si="8"/>
        <v>56432</v>
      </c>
      <c r="N47" s="7" t="s">
        <v>1</v>
      </c>
      <c r="O47" s="9">
        <f t="shared" si="9"/>
        <v>200000</v>
      </c>
      <c r="P47" s="8" t="s">
        <v>9</v>
      </c>
      <c r="Q47" s="7" t="s">
        <v>8</v>
      </c>
      <c r="R47" s="7" t="s">
        <v>7</v>
      </c>
      <c r="S47" s="7" t="s">
        <v>82</v>
      </c>
      <c r="T47" s="35" t="s">
        <v>81</v>
      </c>
    </row>
    <row r="48" spans="1:20" x14ac:dyDescent="0.25">
      <c r="A48" s="17" t="s">
        <v>16</v>
      </c>
      <c r="B48" s="16" t="s">
        <v>12</v>
      </c>
      <c r="C48" s="14">
        <v>43853</v>
      </c>
      <c r="D48" s="15">
        <v>45404</v>
      </c>
      <c r="E48" s="15">
        <v>50404</v>
      </c>
      <c r="F48" s="14">
        <v>43909</v>
      </c>
      <c r="G48" s="13">
        <v>200000</v>
      </c>
      <c r="H48" s="7">
        <v>43878</v>
      </c>
      <c r="I48" s="12"/>
      <c r="J48" s="7">
        <v>43878</v>
      </c>
      <c r="K48" s="11" t="s">
        <v>11</v>
      </c>
      <c r="L48" s="19" t="str">
        <f t="shared" si="7"/>
        <v>PA1852MD</v>
      </c>
      <c r="M48" s="18">
        <f t="shared" si="8"/>
        <v>150310</v>
      </c>
      <c r="N48" s="7" t="s">
        <v>1</v>
      </c>
      <c r="O48" s="9">
        <f t="shared" si="9"/>
        <v>200000</v>
      </c>
      <c r="P48" s="8" t="s">
        <v>9</v>
      </c>
      <c r="Q48" s="7" t="s">
        <v>8</v>
      </c>
      <c r="R48" s="7" t="s">
        <v>7</v>
      </c>
      <c r="S48" s="7" t="s">
        <v>82</v>
      </c>
      <c r="T48" s="35" t="s">
        <v>81</v>
      </c>
    </row>
    <row r="49" spans="1:20" x14ac:dyDescent="0.25">
      <c r="A49" s="17" t="s">
        <v>15</v>
      </c>
      <c r="B49" s="16" t="s">
        <v>12</v>
      </c>
      <c r="C49" s="14">
        <v>43857</v>
      </c>
      <c r="D49" s="15">
        <v>55414</v>
      </c>
      <c r="E49" s="15">
        <v>60414</v>
      </c>
      <c r="F49" s="14">
        <v>43913</v>
      </c>
      <c r="G49" s="13">
        <v>200000</v>
      </c>
      <c r="H49" s="7">
        <v>43878</v>
      </c>
      <c r="I49" s="12"/>
      <c r="J49" s="7">
        <v>43878</v>
      </c>
      <c r="K49" s="11" t="s">
        <v>3</v>
      </c>
      <c r="L49" s="19" t="str">
        <f t="shared" si="7"/>
        <v>PA1850MD</v>
      </c>
      <c r="M49" s="18">
        <f t="shared" si="8"/>
        <v>118660</v>
      </c>
      <c r="N49" s="7" t="s">
        <v>1</v>
      </c>
      <c r="O49" s="9">
        <f t="shared" si="9"/>
        <v>200000</v>
      </c>
      <c r="P49" s="8" t="s">
        <v>9</v>
      </c>
      <c r="Q49" s="7" t="s">
        <v>8</v>
      </c>
      <c r="R49" s="7" t="s">
        <v>7</v>
      </c>
      <c r="S49" s="7" t="s">
        <v>82</v>
      </c>
      <c r="T49" s="35" t="s">
        <v>81</v>
      </c>
    </row>
    <row r="50" spans="1:20" x14ac:dyDescent="0.25">
      <c r="A50" s="17" t="s">
        <v>14</v>
      </c>
      <c r="B50" s="16" t="s">
        <v>12</v>
      </c>
      <c r="C50" s="14">
        <v>43859</v>
      </c>
      <c r="D50" s="15">
        <v>25745</v>
      </c>
      <c r="E50" s="15">
        <v>30745</v>
      </c>
      <c r="F50" s="14">
        <v>43915</v>
      </c>
      <c r="G50" s="13">
        <v>200000</v>
      </c>
      <c r="H50" s="7">
        <v>43878</v>
      </c>
      <c r="I50" s="12"/>
      <c r="J50" s="7">
        <v>43878</v>
      </c>
      <c r="K50" s="11" t="s">
        <v>11</v>
      </c>
      <c r="L50" s="7" t="str">
        <f t="shared" si="7"/>
        <v>PA1523MR</v>
      </c>
      <c r="M50" s="10">
        <f t="shared" si="8"/>
        <v>45404</v>
      </c>
      <c r="N50" s="7" t="s">
        <v>1</v>
      </c>
      <c r="O50" s="9">
        <f t="shared" si="9"/>
        <v>200000</v>
      </c>
      <c r="P50" s="8" t="s">
        <v>9</v>
      </c>
      <c r="Q50" s="7" t="s">
        <v>8</v>
      </c>
      <c r="R50" s="7" t="s">
        <v>7</v>
      </c>
      <c r="S50" s="7" t="s">
        <v>82</v>
      </c>
      <c r="T50" s="35" t="s">
        <v>81</v>
      </c>
    </row>
    <row r="51" spans="1:20" x14ac:dyDescent="0.25">
      <c r="A51" s="17" t="s">
        <v>13</v>
      </c>
      <c r="B51" s="16" t="s">
        <v>12</v>
      </c>
      <c r="C51" s="14">
        <v>43858</v>
      </c>
      <c r="D51" s="15">
        <v>22162</v>
      </c>
      <c r="E51" s="15">
        <v>27162</v>
      </c>
      <c r="F51" s="14">
        <v>43914</v>
      </c>
      <c r="G51" s="13">
        <v>200000</v>
      </c>
      <c r="H51" s="7">
        <v>43878</v>
      </c>
      <c r="I51" s="12"/>
      <c r="J51" s="7">
        <v>43878</v>
      </c>
      <c r="K51" s="11" t="s">
        <v>11</v>
      </c>
      <c r="L51" s="7" t="str">
        <f t="shared" si="7"/>
        <v>PA7223MB</v>
      </c>
      <c r="M51" s="10">
        <f t="shared" si="8"/>
        <v>55414</v>
      </c>
      <c r="N51" s="7" t="s">
        <v>1</v>
      </c>
      <c r="O51" s="9">
        <f t="shared" si="9"/>
        <v>200000</v>
      </c>
      <c r="P51" s="8" t="s">
        <v>9</v>
      </c>
      <c r="Q51" s="7" t="s">
        <v>8</v>
      </c>
      <c r="R51" s="7" t="s">
        <v>7</v>
      </c>
      <c r="S51" s="7" t="s">
        <v>82</v>
      </c>
      <c r="T51" s="35" t="s">
        <v>81</v>
      </c>
    </row>
    <row r="52" spans="1:20" x14ac:dyDescent="0.25">
      <c r="J52" s="7">
        <v>43878</v>
      </c>
      <c r="K52" s="11" t="s">
        <v>11</v>
      </c>
      <c r="L52" s="6" t="str">
        <f t="shared" si="7"/>
        <v>PA1538MW</v>
      </c>
      <c r="M52" s="34">
        <f t="shared" si="8"/>
        <v>25745</v>
      </c>
      <c r="N52" s="7" t="s">
        <v>1</v>
      </c>
      <c r="O52" s="9">
        <f t="shared" si="9"/>
        <v>200000</v>
      </c>
      <c r="P52" s="8" t="s">
        <v>9</v>
      </c>
      <c r="Q52" s="7" t="s">
        <v>8</v>
      </c>
      <c r="R52" s="7" t="s">
        <v>7</v>
      </c>
      <c r="S52" s="6" t="s">
        <v>82</v>
      </c>
      <c r="T52" s="35" t="s">
        <v>81</v>
      </c>
    </row>
    <row r="53" spans="1:20" x14ac:dyDescent="0.25">
      <c r="J53" s="7">
        <v>43878</v>
      </c>
      <c r="K53" s="11" t="s">
        <v>10</v>
      </c>
      <c r="L53" s="6" t="str">
        <f>A51</f>
        <v>PA1561MV</v>
      </c>
      <c r="M53" s="10">
        <f>D51</f>
        <v>22162</v>
      </c>
      <c r="N53" s="7" t="s">
        <v>1</v>
      </c>
      <c r="O53" s="9">
        <f>G51</f>
        <v>200000</v>
      </c>
      <c r="P53" s="8" t="s">
        <v>9</v>
      </c>
      <c r="Q53" s="7" t="s">
        <v>8</v>
      </c>
      <c r="R53" s="7" t="s">
        <v>7</v>
      </c>
      <c r="S53" s="6" t="s">
        <v>82</v>
      </c>
      <c r="T53" s="35" t="s">
        <v>81</v>
      </c>
    </row>
    <row r="54" spans="1:20" x14ac:dyDescent="0.25">
      <c r="J54" s="7">
        <v>43893</v>
      </c>
      <c r="K54" s="11" t="s">
        <v>3</v>
      </c>
      <c r="L54" s="6" t="s">
        <v>33</v>
      </c>
      <c r="M54" s="10"/>
      <c r="N54" s="7" t="s">
        <v>1</v>
      </c>
      <c r="O54" s="9">
        <v>120000</v>
      </c>
      <c r="P54" s="8" t="s">
        <v>77</v>
      </c>
      <c r="Q54" s="7" t="s">
        <v>8</v>
      </c>
      <c r="R54" s="7" t="s">
        <v>7</v>
      </c>
      <c r="S54" s="6" t="s">
        <v>82</v>
      </c>
      <c r="T54" s="35" t="s">
        <v>81</v>
      </c>
    </row>
    <row r="55" spans="1:20" x14ac:dyDescent="0.25">
      <c r="J55" s="7">
        <v>43893</v>
      </c>
      <c r="K55" s="11" t="s">
        <v>11</v>
      </c>
      <c r="L55" s="6" t="s">
        <v>78</v>
      </c>
      <c r="M55" s="10"/>
      <c r="N55" s="7" t="s">
        <v>1</v>
      </c>
      <c r="O55" s="9">
        <v>120000</v>
      </c>
      <c r="P55" s="8" t="s">
        <v>77</v>
      </c>
      <c r="Q55" s="7" t="s">
        <v>8</v>
      </c>
      <c r="R55" s="7" t="s">
        <v>7</v>
      </c>
      <c r="S55" s="6" t="s">
        <v>82</v>
      </c>
      <c r="T55" s="35" t="s">
        <v>81</v>
      </c>
    </row>
    <row r="56" spans="1:20" x14ac:dyDescent="0.25">
      <c r="J56" s="7">
        <v>43893</v>
      </c>
      <c r="K56" s="11" t="s">
        <v>11</v>
      </c>
      <c r="L56" s="6" t="s">
        <v>79</v>
      </c>
      <c r="M56" s="10"/>
      <c r="N56" s="7" t="s">
        <v>1</v>
      </c>
      <c r="O56" s="9">
        <v>100000</v>
      </c>
      <c r="P56" s="8" t="s">
        <v>77</v>
      </c>
      <c r="Q56" s="7" t="s">
        <v>8</v>
      </c>
      <c r="R56" s="7" t="s">
        <v>7</v>
      </c>
      <c r="S56" s="6" t="s">
        <v>82</v>
      </c>
      <c r="T56" s="35" t="s">
        <v>81</v>
      </c>
    </row>
    <row r="57" spans="1:20" x14ac:dyDescent="0.25">
      <c r="J57" s="171" t="s">
        <v>6</v>
      </c>
      <c r="K57" s="171"/>
      <c r="L57" s="171"/>
      <c r="M57" s="171"/>
      <c r="N57" s="171"/>
      <c r="O57" s="5">
        <f>SUM(O32:O56)</f>
        <v>4900000</v>
      </c>
      <c r="P57" s="4"/>
      <c r="Q57" s="4"/>
      <c r="R57" s="4"/>
      <c r="S57" s="4"/>
    </row>
  </sheetData>
  <autoFilter ref="A2:H51" xr:uid="{00000000-0009-0000-0000-000000000000}"/>
  <mergeCells count="4">
    <mergeCell ref="B1:F1"/>
    <mergeCell ref="B19:F19"/>
    <mergeCell ref="J28:N28"/>
    <mergeCell ref="J57:N57"/>
  </mergeCells>
  <conditionalFormatting sqref="O30">
    <cfRule type="cellIs" dxfId="173" priority="1" operator="greaterThan">
      <formula>0</formula>
    </cfRule>
  </conditionalFormatting>
  <pageMargins left="0.7" right="0.7" top="0.75" bottom="0.75" header="0.3" footer="0.3"/>
  <pageSetup orientation="portrait"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3:H51"/>
  <sheetViews>
    <sheetView topLeftCell="A34" workbookViewId="0">
      <selection activeCell="D55" sqref="D55"/>
    </sheetView>
  </sheetViews>
  <sheetFormatPr defaultRowHeight="15" x14ac:dyDescent="0.25"/>
  <cols>
    <col min="3" max="3" width="9.7109375" bestFit="1" customWidth="1"/>
  </cols>
  <sheetData>
    <row r="3" spans="3:8" x14ac:dyDescent="0.25">
      <c r="C3" s="3">
        <v>43878</v>
      </c>
      <c r="D3" t="s">
        <v>3</v>
      </c>
      <c r="E3" t="s">
        <v>30</v>
      </c>
      <c r="F3" t="s">
        <v>1</v>
      </c>
      <c r="G3">
        <v>200000</v>
      </c>
      <c r="H3" t="s">
        <v>29</v>
      </c>
    </row>
    <row r="5" spans="3:8" x14ac:dyDescent="0.25">
      <c r="C5" s="3">
        <v>43878</v>
      </c>
      <c r="D5" t="s">
        <v>11</v>
      </c>
      <c r="E5" t="s">
        <v>31</v>
      </c>
      <c r="F5" t="s">
        <v>1</v>
      </c>
      <c r="G5">
        <v>200000</v>
      </c>
      <c r="H5" t="s">
        <v>29</v>
      </c>
    </row>
    <row r="7" spans="3:8" x14ac:dyDescent="0.25">
      <c r="C7" s="3">
        <v>43878</v>
      </c>
      <c r="D7" t="s">
        <v>11</v>
      </c>
      <c r="E7" t="s">
        <v>23</v>
      </c>
      <c r="F7" t="s">
        <v>1</v>
      </c>
      <c r="G7">
        <v>200000</v>
      </c>
      <c r="H7" t="s">
        <v>29</v>
      </c>
    </row>
    <row r="9" spans="3:8" x14ac:dyDescent="0.25">
      <c r="C9" s="3">
        <v>43878</v>
      </c>
      <c r="D9" t="s">
        <v>11</v>
      </c>
      <c r="E9" t="s">
        <v>18</v>
      </c>
      <c r="F9" t="s">
        <v>1</v>
      </c>
      <c r="G9">
        <v>200000</v>
      </c>
      <c r="H9" t="s">
        <v>29</v>
      </c>
    </row>
    <row r="11" spans="3:8" x14ac:dyDescent="0.25">
      <c r="C11" s="3">
        <v>43878</v>
      </c>
      <c r="D11" t="s">
        <v>11</v>
      </c>
      <c r="E11" t="s">
        <v>15</v>
      </c>
      <c r="F11" t="s">
        <v>1</v>
      </c>
      <c r="G11">
        <v>200000</v>
      </c>
      <c r="H11" t="s">
        <v>29</v>
      </c>
    </row>
    <row r="13" spans="3:8" x14ac:dyDescent="0.25">
      <c r="C13" s="3">
        <v>43878</v>
      </c>
      <c r="D13" t="s">
        <v>11</v>
      </c>
      <c r="E13" t="s">
        <v>14</v>
      </c>
      <c r="F13" t="s">
        <v>1</v>
      </c>
      <c r="G13">
        <v>200000</v>
      </c>
      <c r="H13" t="s">
        <v>29</v>
      </c>
    </row>
    <row r="15" spans="3:8" x14ac:dyDescent="0.25">
      <c r="C15" s="3">
        <v>43878</v>
      </c>
      <c r="D15" t="s">
        <v>10</v>
      </c>
      <c r="E15" t="s">
        <v>56</v>
      </c>
      <c r="F15" t="s">
        <v>1</v>
      </c>
      <c r="G15">
        <v>200000</v>
      </c>
      <c r="H15" t="s">
        <v>9</v>
      </c>
    </row>
    <row r="17" spans="3:8" x14ac:dyDescent="0.25">
      <c r="C17" s="3">
        <v>43878</v>
      </c>
      <c r="D17" t="s">
        <v>11</v>
      </c>
      <c r="E17" t="s">
        <v>55</v>
      </c>
      <c r="F17" t="s">
        <v>1</v>
      </c>
      <c r="G17">
        <v>200000</v>
      </c>
      <c r="H17" t="s">
        <v>9</v>
      </c>
    </row>
    <row r="19" spans="3:8" x14ac:dyDescent="0.25">
      <c r="C19" s="3">
        <v>43878</v>
      </c>
      <c r="D19" t="s">
        <v>3</v>
      </c>
      <c r="E19" t="s">
        <v>5</v>
      </c>
      <c r="F19" t="s">
        <v>1</v>
      </c>
      <c r="G19">
        <v>200000</v>
      </c>
      <c r="H19" t="s">
        <v>9</v>
      </c>
    </row>
    <row r="21" spans="3:8" x14ac:dyDescent="0.25">
      <c r="C21" s="3">
        <v>43878</v>
      </c>
      <c r="D21" t="s">
        <v>3</v>
      </c>
      <c r="E21" t="s">
        <v>4</v>
      </c>
      <c r="F21" t="s">
        <v>1</v>
      </c>
      <c r="G21">
        <v>200000</v>
      </c>
      <c r="H21" t="s">
        <v>9</v>
      </c>
    </row>
    <row r="23" spans="3:8" x14ac:dyDescent="0.25">
      <c r="C23" s="3">
        <v>43878</v>
      </c>
      <c r="D23" t="s">
        <v>3</v>
      </c>
      <c r="E23" t="s">
        <v>2</v>
      </c>
      <c r="F23" t="s">
        <v>1</v>
      </c>
      <c r="G23">
        <v>200000</v>
      </c>
      <c r="H23" t="s">
        <v>9</v>
      </c>
    </row>
    <row r="25" spans="3:8" x14ac:dyDescent="0.25">
      <c r="C25" s="3">
        <v>43878</v>
      </c>
      <c r="D25" t="s">
        <v>11</v>
      </c>
      <c r="E25" t="s">
        <v>53</v>
      </c>
      <c r="F25" t="s">
        <v>1</v>
      </c>
      <c r="G25">
        <v>200000</v>
      </c>
      <c r="H25" t="s">
        <v>9</v>
      </c>
    </row>
    <row r="27" spans="3:8" x14ac:dyDescent="0.25">
      <c r="C27" s="3">
        <v>43878</v>
      </c>
      <c r="D27" t="s">
        <v>10</v>
      </c>
      <c r="E27" t="s">
        <v>52</v>
      </c>
      <c r="F27" t="s">
        <v>1</v>
      </c>
      <c r="G27">
        <v>200000</v>
      </c>
      <c r="H27" t="s">
        <v>9</v>
      </c>
    </row>
    <row r="29" spans="3:8" x14ac:dyDescent="0.25">
      <c r="C29" s="3">
        <v>43878</v>
      </c>
      <c r="D29" t="s">
        <v>10</v>
      </c>
      <c r="E29" t="s">
        <v>50</v>
      </c>
      <c r="F29" t="s">
        <v>1</v>
      </c>
      <c r="G29">
        <v>200000</v>
      </c>
      <c r="H29" t="s">
        <v>9</v>
      </c>
    </row>
    <row r="31" spans="3:8" x14ac:dyDescent="0.25">
      <c r="C31" s="3">
        <v>43878</v>
      </c>
      <c r="D31" t="s">
        <v>3</v>
      </c>
      <c r="E31" t="s">
        <v>71</v>
      </c>
      <c r="F31" t="s">
        <v>1</v>
      </c>
      <c r="G31">
        <v>200000</v>
      </c>
      <c r="H31" t="s">
        <v>29</v>
      </c>
    </row>
    <row r="33" spans="3:8" x14ac:dyDescent="0.25">
      <c r="C33" s="3">
        <v>43878</v>
      </c>
      <c r="D33" t="s">
        <v>3</v>
      </c>
      <c r="E33" t="s">
        <v>70</v>
      </c>
      <c r="F33" t="s">
        <v>1</v>
      </c>
      <c r="G33">
        <v>200000</v>
      </c>
      <c r="H33" t="s">
        <v>29</v>
      </c>
    </row>
    <row r="35" spans="3:8" x14ac:dyDescent="0.25">
      <c r="C35" s="3">
        <v>43878</v>
      </c>
      <c r="D35" t="s">
        <v>3</v>
      </c>
      <c r="E35" t="s">
        <v>68</v>
      </c>
      <c r="F35" t="s">
        <v>1</v>
      </c>
      <c r="G35">
        <v>200000</v>
      </c>
      <c r="H35" t="s">
        <v>29</v>
      </c>
    </row>
    <row r="37" spans="3:8" x14ac:dyDescent="0.25">
      <c r="C37" s="3">
        <v>43878</v>
      </c>
      <c r="D37" t="s">
        <v>3</v>
      </c>
      <c r="E37" t="s">
        <v>66</v>
      </c>
      <c r="F37" t="s">
        <v>1</v>
      </c>
      <c r="G37">
        <v>200000</v>
      </c>
      <c r="H37" t="s">
        <v>29</v>
      </c>
    </row>
    <row r="39" spans="3:8" x14ac:dyDescent="0.25">
      <c r="C39" s="3">
        <v>43878</v>
      </c>
      <c r="D39" t="s">
        <v>11</v>
      </c>
      <c r="E39" t="s">
        <v>49</v>
      </c>
      <c r="F39" t="s">
        <v>1</v>
      </c>
      <c r="G39">
        <v>200000</v>
      </c>
      <c r="H39" t="s">
        <v>29</v>
      </c>
    </row>
    <row r="41" spans="3:8" x14ac:dyDescent="0.25">
      <c r="C41" s="3">
        <v>43878</v>
      </c>
      <c r="D41" t="s">
        <v>10</v>
      </c>
      <c r="E41" t="s">
        <v>52</v>
      </c>
      <c r="F41" t="s">
        <v>1</v>
      </c>
      <c r="G41">
        <v>200000</v>
      </c>
      <c r="H41" t="s">
        <v>29</v>
      </c>
    </row>
    <row r="43" spans="3:8" x14ac:dyDescent="0.25">
      <c r="C43" s="3">
        <v>43878</v>
      </c>
      <c r="D43" t="s">
        <v>10</v>
      </c>
      <c r="E43" t="s">
        <v>47</v>
      </c>
      <c r="F43" t="s">
        <v>1</v>
      </c>
      <c r="G43">
        <v>200000</v>
      </c>
      <c r="H43" t="s">
        <v>29</v>
      </c>
    </row>
    <row r="45" spans="3:8" x14ac:dyDescent="0.25">
      <c r="C45" s="3">
        <v>43878</v>
      </c>
      <c r="D45" t="s">
        <v>10</v>
      </c>
      <c r="E45" t="s">
        <v>69</v>
      </c>
      <c r="F45" t="s">
        <v>1</v>
      </c>
      <c r="G45">
        <v>200000</v>
      </c>
      <c r="H45" t="s">
        <v>29</v>
      </c>
    </row>
    <row r="47" spans="3:8" x14ac:dyDescent="0.25">
      <c r="C47" s="3">
        <v>43878</v>
      </c>
      <c r="D47" t="s">
        <v>10</v>
      </c>
      <c r="E47" t="s">
        <v>34</v>
      </c>
      <c r="F47" t="s">
        <v>1</v>
      </c>
      <c r="G47">
        <v>200000</v>
      </c>
      <c r="H47" t="s">
        <v>29</v>
      </c>
    </row>
    <row r="49" spans="3:8" x14ac:dyDescent="0.25">
      <c r="C49" s="3">
        <v>43878</v>
      </c>
      <c r="D49" t="s">
        <v>10</v>
      </c>
      <c r="E49" t="s">
        <v>48</v>
      </c>
      <c r="F49" t="s">
        <v>1</v>
      </c>
      <c r="G49">
        <v>200000</v>
      </c>
      <c r="H49" t="s">
        <v>0</v>
      </c>
    </row>
    <row r="51" spans="3:8" x14ac:dyDescent="0.25">
      <c r="C51" s="3">
        <v>43878</v>
      </c>
      <c r="D51" t="s">
        <v>10</v>
      </c>
      <c r="E51" t="s">
        <v>47</v>
      </c>
      <c r="F51" t="s">
        <v>1</v>
      </c>
      <c r="G51">
        <v>200000</v>
      </c>
      <c r="H51" t="s">
        <v>0</v>
      </c>
    </row>
  </sheetData>
  <autoFilter ref="C3:L51" xr:uid="{00000000-0009-0000-0000-000008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Y78"/>
  <sheetViews>
    <sheetView workbookViewId="0">
      <selection activeCell="K44" sqref="K44"/>
    </sheetView>
  </sheetViews>
  <sheetFormatPr defaultRowHeight="15" x14ac:dyDescent="0.25"/>
  <cols>
    <col min="1" max="1" width="3.85546875" style="68" bestFit="1" customWidth="1"/>
    <col min="2" max="2" width="12.42578125" style="68" customWidth="1"/>
    <col min="3" max="3" width="9.85546875" style="69" bestFit="1" customWidth="1"/>
    <col min="4" max="4" width="7.42578125" style="68" bestFit="1" customWidth="1"/>
    <col min="5" max="5" width="9" style="68" bestFit="1" customWidth="1"/>
    <col min="6" max="6" width="10.5703125" style="71" bestFit="1" customWidth="1"/>
    <col min="7" max="7" width="11.5703125" style="68" bestFit="1" customWidth="1"/>
    <col min="8" max="8" width="10.5703125" style="68" bestFit="1" customWidth="1"/>
    <col min="9" max="10" width="9.5703125" style="73" customWidth="1"/>
    <col min="11" max="11" width="10.5703125" style="68" bestFit="1" customWidth="1"/>
    <col min="12" max="13" width="9.140625" style="68"/>
    <col min="14" max="14" width="10.42578125" style="68" bestFit="1" customWidth="1"/>
    <col min="15" max="15" width="25.85546875" style="68" bestFit="1" customWidth="1"/>
    <col min="16" max="16" width="10.28515625" style="68" bestFit="1" customWidth="1"/>
    <col min="17" max="17" width="9.140625" style="70"/>
    <col min="18" max="20" width="9.140625" style="68"/>
    <col min="21" max="21" width="16.85546875" style="68" bestFit="1" customWidth="1"/>
    <col min="22" max="22" width="18.140625" style="68" bestFit="1" customWidth="1"/>
    <col min="23" max="23" width="17" style="68" bestFit="1" customWidth="1"/>
    <col min="24" max="24" width="25.5703125" style="68" bestFit="1" customWidth="1"/>
    <col min="25" max="16384" width="9.140625" style="68"/>
  </cols>
  <sheetData>
    <row r="1" spans="1:24" customFormat="1" x14ac:dyDescent="0.25">
      <c r="C1" s="41"/>
      <c r="F1" s="1"/>
      <c r="I1" s="51"/>
      <c r="J1" s="51"/>
      <c r="L1" s="66"/>
      <c r="M1" s="66"/>
      <c r="Q1" s="80"/>
    </row>
    <row r="2" spans="1:24" customFormat="1" x14ac:dyDescent="0.25">
      <c r="B2" s="44">
        <v>43831</v>
      </c>
      <c r="C2" s="178"/>
      <c r="D2" s="178"/>
      <c r="E2" s="178"/>
      <c r="F2" s="178"/>
      <c r="G2" s="45">
        <f>SUM(G4:G38)</f>
        <v>6950000</v>
      </c>
      <c r="H2" s="179" t="s">
        <v>57</v>
      </c>
      <c r="I2" s="176" t="s">
        <v>127</v>
      </c>
      <c r="J2" s="176" t="s">
        <v>133</v>
      </c>
      <c r="K2" s="176" t="s">
        <v>136</v>
      </c>
      <c r="L2" s="66"/>
      <c r="M2" s="66"/>
      <c r="N2" s="1" t="s">
        <v>46</v>
      </c>
      <c r="O2" s="1"/>
      <c r="P2" s="1"/>
      <c r="Q2" s="41"/>
      <c r="R2" s="1"/>
      <c r="S2" s="2">
        <f>5000000-SUM(S4:S28)</f>
        <v>0</v>
      </c>
      <c r="T2" s="36"/>
      <c r="U2" s="1"/>
      <c r="V2" s="1"/>
      <c r="W2" s="1"/>
    </row>
    <row r="3" spans="1:24" customFormat="1" x14ac:dyDescent="0.25">
      <c r="A3" s="44" t="s">
        <v>135</v>
      </c>
      <c r="B3" s="44" t="s">
        <v>86</v>
      </c>
      <c r="C3" s="46" t="s">
        <v>87</v>
      </c>
      <c r="D3" s="46" t="s">
        <v>88</v>
      </c>
      <c r="E3" s="46" t="s">
        <v>89</v>
      </c>
      <c r="F3" s="46" t="s">
        <v>90</v>
      </c>
      <c r="G3" s="45" t="s">
        <v>91</v>
      </c>
      <c r="H3" s="180"/>
      <c r="I3" s="176"/>
      <c r="J3" s="176"/>
      <c r="K3" s="176"/>
      <c r="L3" s="66"/>
      <c r="M3" s="66"/>
      <c r="N3" s="21" t="s">
        <v>44</v>
      </c>
      <c r="O3" s="21" t="s">
        <v>43</v>
      </c>
      <c r="P3" s="21" t="s">
        <v>42</v>
      </c>
      <c r="Q3" s="21" t="s">
        <v>41</v>
      </c>
      <c r="R3" s="21" t="s">
        <v>40</v>
      </c>
      <c r="S3" s="21" t="s">
        <v>39</v>
      </c>
      <c r="T3" s="21" t="s">
        <v>38</v>
      </c>
      <c r="U3" s="21" t="s">
        <v>37</v>
      </c>
      <c r="V3" s="21" t="s">
        <v>36</v>
      </c>
      <c r="W3" s="21" t="s">
        <v>35</v>
      </c>
      <c r="X3" s="21" t="s">
        <v>80</v>
      </c>
    </row>
    <row r="4" spans="1:24" customFormat="1" x14ac:dyDescent="0.25">
      <c r="A4" s="8">
        <v>1</v>
      </c>
      <c r="B4" s="8" t="s">
        <v>92</v>
      </c>
      <c r="C4" s="40">
        <v>43878</v>
      </c>
      <c r="D4" s="39">
        <v>102031</v>
      </c>
      <c r="E4" s="39">
        <v>107031</v>
      </c>
      <c r="F4" s="40">
        <v>43934</v>
      </c>
      <c r="G4" s="50">
        <v>200000</v>
      </c>
      <c r="H4" s="6">
        <v>43929</v>
      </c>
      <c r="I4" s="52" t="s">
        <v>128</v>
      </c>
      <c r="J4" s="52" t="s">
        <v>128</v>
      </c>
      <c r="K4" s="177">
        <f>SUM(G4:G28)</f>
        <v>5000000</v>
      </c>
      <c r="L4" s="66"/>
      <c r="M4" s="66"/>
      <c r="N4" s="7">
        <v>43929</v>
      </c>
      <c r="O4" s="11" t="s">
        <v>11</v>
      </c>
      <c r="P4" s="54" t="s">
        <v>49</v>
      </c>
      <c r="Q4" s="81">
        <v>102031</v>
      </c>
      <c r="R4" s="7" t="s">
        <v>1</v>
      </c>
      <c r="S4" s="9">
        <v>200000</v>
      </c>
      <c r="T4" s="8" t="s">
        <v>129</v>
      </c>
      <c r="U4" s="20" t="s">
        <v>131</v>
      </c>
      <c r="V4" s="20" t="s">
        <v>132</v>
      </c>
      <c r="W4" s="7" t="s">
        <v>134</v>
      </c>
      <c r="X4" s="35" t="s">
        <v>81</v>
      </c>
    </row>
    <row r="5" spans="1:24" customFormat="1" x14ac:dyDescent="0.25">
      <c r="A5" s="8">
        <v>2</v>
      </c>
      <c r="B5" s="8" t="s">
        <v>93</v>
      </c>
      <c r="C5" s="40">
        <v>43881</v>
      </c>
      <c r="D5" s="39">
        <v>258054</v>
      </c>
      <c r="E5" s="39">
        <v>263054</v>
      </c>
      <c r="F5" s="40">
        <v>43937</v>
      </c>
      <c r="G5" s="50">
        <v>200000</v>
      </c>
      <c r="H5" s="6">
        <v>43929</v>
      </c>
      <c r="I5" s="52" t="s">
        <v>128</v>
      </c>
      <c r="J5" s="52" t="s">
        <v>128</v>
      </c>
      <c r="K5" s="177"/>
      <c r="L5" s="66"/>
      <c r="M5" s="66"/>
      <c r="N5" s="7">
        <v>43929</v>
      </c>
      <c r="O5" s="11" t="s">
        <v>11</v>
      </c>
      <c r="P5" s="54" t="s">
        <v>79</v>
      </c>
      <c r="Q5" s="81">
        <v>258054</v>
      </c>
      <c r="R5" s="7" t="s">
        <v>1</v>
      </c>
      <c r="S5" s="9">
        <v>200000</v>
      </c>
      <c r="T5" s="8" t="s">
        <v>129</v>
      </c>
      <c r="U5" s="7" t="s">
        <v>131</v>
      </c>
      <c r="V5" s="7" t="s">
        <v>132</v>
      </c>
      <c r="W5" s="7" t="s">
        <v>134</v>
      </c>
      <c r="X5" s="35" t="s">
        <v>81</v>
      </c>
    </row>
    <row r="6" spans="1:24" customFormat="1" x14ac:dyDescent="0.25">
      <c r="A6" s="8">
        <v>3</v>
      </c>
      <c r="B6" s="8" t="s">
        <v>94</v>
      </c>
      <c r="C6" s="40">
        <v>43878</v>
      </c>
      <c r="D6" s="39">
        <v>18613</v>
      </c>
      <c r="E6" s="39">
        <v>23613</v>
      </c>
      <c r="F6" s="40">
        <v>43934</v>
      </c>
      <c r="G6" s="50">
        <v>200000</v>
      </c>
      <c r="H6" s="6">
        <v>43929</v>
      </c>
      <c r="I6" s="52" t="s">
        <v>128</v>
      </c>
      <c r="J6" s="52" t="s">
        <v>128</v>
      </c>
      <c r="K6" s="177"/>
      <c r="L6" s="66"/>
      <c r="M6" s="66"/>
      <c r="N6" s="7">
        <v>43929</v>
      </c>
      <c r="O6" s="11" t="s">
        <v>10</v>
      </c>
      <c r="P6" s="54" t="s">
        <v>69</v>
      </c>
      <c r="Q6" s="81">
        <v>18613</v>
      </c>
      <c r="R6" s="7" t="s">
        <v>1</v>
      </c>
      <c r="S6" s="9">
        <v>200000</v>
      </c>
      <c r="T6" s="8" t="s">
        <v>129</v>
      </c>
      <c r="U6" s="7" t="s">
        <v>131</v>
      </c>
      <c r="V6" s="7" t="s">
        <v>132</v>
      </c>
      <c r="W6" s="7" t="s">
        <v>134</v>
      </c>
      <c r="X6" s="35" t="s">
        <v>81</v>
      </c>
    </row>
    <row r="7" spans="1:24" customFormat="1" x14ac:dyDescent="0.25">
      <c r="A7" s="8">
        <f>A6+1</f>
        <v>4</v>
      </c>
      <c r="B7" s="42" t="s">
        <v>95</v>
      </c>
      <c r="C7" s="40">
        <v>43909</v>
      </c>
      <c r="D7" s="43">
        <v>64846</v>
      </c>
      <c r="E7" s="43">
        <v>69846</v>
      </c>
      <c r="F7" s="6">
        <v>43965</v>
      </c>
      <c r="G7" s="50">
        <v>200000</v>
      </c>
      <c r="H7" s="6">
        <v>43929</v>
      </c>
      <c r="I7" s="52" t="s">
        <v>128</v>
      </c>
      <c r="J7" s="52" t="s">
        <v>128</v>
      </c>
      <c r="K7" s="177"/>
      <c r="L7" s="66"/>
      <c r="M7" s="66"/>
      <c r="N7" s="7">
        <v>43929</v>
      </c>
      <c r="O7" s="11" t="s">
        <v>10</v>
      </c>
      <c r="P7" s="54" t="s">
        <v>52</v>
      </c>
      <c r="Q7" s="81">
        <v>64846</v>
      </c>
      <c r="R7" s="7" t="s">
        <v>1</v>
      </c>
      <c r="S7" s="9">
        <v>200000</v>
      </c>
      <c r="T7" s="8" t="s">
        <v>130</v>
      </c>
      <c r="U7" s="7" t="s">
        <v>131</v>
      </c>
      <c r="V7" s="7" t="s">
        <v>132</v>
      </c>
      <c r="W7" s="7" t="s">
        <v>134</v>
      </c>
      <c r="X7" s="35" t="s">
        <v>81</v>
      </c>
    </row>
    <row r="8" spans="1:24" customFormat="1" x14ac:dyDescent="0.25">
      <c r="A8" s="8">
        <f t="shared" ref="A8:A28" si="0">A7+1</f>
        <v>5</v>
      </c>
      <c r="B8" s="42" t="s">
        <v>96</v>
      </c>
      <c r="C8" s="40">
        <v>43909</v>
      </c>
      <c r="D8" s="43">
        <v>42676</v>
      </c>
      <c r="E8" s="43">
        <v>47676</v>
      </c>
      <c r="F8" s="6">
        <v>43965</v>
      </c>
      <c r="G8" s="50">
        <v>200000</v>
      </c>
      <c r="H8" s="6">
        <v>43929</v>
      </c>
      <c r="I8" s="52" t="s">
        <v>128</v>
      </c>
      <c r="J8" s="52" t="s">
        <v>128</v>
      </c>
      <c r="K8" s="177"/>
      <c r="L8" s="66"/>
      <c r="M8" s="66"/>
      <c r="N8" s="7">
        <v>43929</v>
      </c>
      <c r="O8" s="11" t="s">
        <v>10</v>
      </c>
      <c r="P8" s="54" t="s">
        <v>50</v>
      </c>
      <c r="Q8" s="81">
        <v>42676</v>
      </c>
      <c r="R8" s="7" t="s">
        <v>1</v>
      </c>
      <c r="S8" s="9">
        <v>200000</v>
      </c>
      <c r="T8" s="8" t="s">
        <v>130</v>
      </c>
      <c r="U8" s="7" t="s">
        <v>131</v>
      </c>
      <c r="V8" s="7" t="s">
        <v>132</v>
      </c>
      <c r="W8" s="7" t="s">
        <v>134</v>
      </c>
      <c r="X8" s="35" t="s">
        <v>81</v>
      </c>
    </row>
    <row r="9" spans="1:24" customFormat="1" x14ac:dyDescent="0.25">
      <c r="A9" s="8">
        <f t="shared" si="0"/>
        <v>6</v>
      </c>
      <c r="B9" s="42" t="s">
        <v>97</v>
      </c>
      <c r="C9" s="40">
        <v>43909</v>
      </c>
      <c r="D9" s="43">
        <v>34233</v>
      </c>
      <c r="E9" s="43">
        <v>39233</v>
      </c>
      <c r="F9" s="6">
        <v>43965</v>
      </c>
      <c r="G9" s="50">
        <v>200000</v>
      </c>
      <c r="H9" s="6">
        <v>43929</v>
      </c>
      <c r="I9" s="52" t="s">
        <v>128</v>
      </c>
      <c r="J9" s="52" t="s">
        <v>128</v>
      </c>
      <c r="K9" s="177"/>
      <c r="L9" s="66"/>
      <c r="M9" s="66"/>
      <c r="N9" s="7">
        <v>43929</v>
      </c>
      <c r="O9" s="11" t="s">
        <v>10</v>
      </c>
      <c r="P9" s="54" t="s">
        <v>48</v>
      </c>
      <c r="Q9" s="81">
        <v>34233</v>
      </c>
      <c r="R9" s="7" t="s">
        <v>1</v>
      </c>
      <c r="S9" s="9">
        <v>200000</v>
      </c>
      <c r="T9" s="8" t="s">
        <v>130</v>
      </c>
      <c r="U9" s="7" t="s">
        <v>131</v>
      </c>
      <c r="V9" s="7" t="s">
        <v>132</v>
      </c>
      <c r="W9" s="7" t="s">
        <v>134</v>
      </c>
      <c r="X9" s="35" t="s">
        <v>81</v>
      </c>
    </row>
    <row r="10" spans="1:24" customFormat="1" x14ac:dyDescent="0.25">
      <c r="A10" s="8">
        <f t="shared" si="0"/>
        <v>7</v>
      </c>
      <c r="B10" s="42" t="s">
        <v>98</v>
      </c>
      <c r="C10" s="40">
        <v>43909</v>
      </c>
      <c r="D10" s="43">
        <v>70229</v>
      </c>
      <c r="E10" s="43">
        <v>75229</v>
      </c>
      <c r="F10" s="6">
        <v>43965</v>
      </c>
      <c r="G10" s="50">
        <v>200000</v>
      </c>
      <c r="H10" s="6">
        <v>43929</v>
      </c>
      <c r="I10" s="52" t="s">
        <v>128</v>
      </c>
      <c r="J10" s="52" t="s">
        <v>128</v>
      </c>
      <c r="K10" s="177"/>
      <c r="L10" s="66"/>
      <c r="M10" s="66"/>
      <c r="N10" s="7">
        <v>43929</v>
      </c>
      <c r="O10" s="11" t="s">
        <v>11</v>
      </c>
      <c r="P10" s="54" t="s">
        <v>31</v>
      </c>
      <c r="Q10" s="81">
        <v>70229</v>
      </c>
      <c r="R10" s="7" t="s">
        <v>1</v>
      </c>
      <c r="S10" s="9">
        <v>200000</v>
      </c>
      <c r="T10" s="8" t="s">
        <v>130</v>
      </c>
      <c r="U10" s="7" t="s">
        <v>131</v>
      </c>
      <c r="V10" s="7" t="s">
        <v>132</v>
      </c>
      <c r="W10" s="7" t="s">
        <v>134</v>
      </c>
      <c r="X10" s="35" t="s">
        <v>81</v>
      </c>
    </row>
    <row r="11" spans="1:24" customFormat="1" x14ac:dyDescent="0.25">
      <c r="A11" s="8">
        <f t="shared" si="0"/>
        <v>8</v>
      </c>
      <c r="B11" s="42" t="s">
        <v>99</v>
      </c>
      <c r="C11" s="40">
        <v>43908</v>
      </c>
      <c r="D11" s="43">
        <v>34588</v>
      </c>
      <c r="E11" s="43">
        <v>39588</v>
      </c>
      <c r="F11" s="6">
        <v>43903</v>
      </c>
      <c r="G11" s="50">
        <v>200000</v>
      </c>
      <c r="H11" s="6">
        <v>43929</v>
      </c>
      <c r="I11" s="52" t="s">
        <v>128</v>
      </c>
      <c r="J11" s="52" t="s">
        <v>128</v>
      </c>
      <c r="K11" s="177"/>
      <c r="L11" s="66"/>
      <c r="M11" s="66"/>
      <c r="N11" s="7">
        <v>43929</v>
      </c>
      <c r="O11" s="11" t="s">
        <v>11</v>
      </c>
      <c r="P11" s="54" t="s">
        <v>25</v>
      </c>
      <c r="Q11" s="81">
        <v>34588</v>
      </c>
      <c r="R11" s="7" t="s">
        <v>1</v>
      </c>
      <c r="S11" s="9">
        <v>200000</v>
      </c>
      <c r="T11" s="8" t="s">
        <v>130</v>
      </c>
      <c r="U11" s="7" t="s">
        <v>131</v>
      </c>
      <c r="V11" s="7" t="s">
        <v>132</v>
      </c>
      <c r="W11" s="7" t="s">
        <v>134</v>
      </c>
      <c r="X11" s="35" t="s">
        <v>81</v>
      </c>
    </row>
    <row r="12" spans="1:24" customFormat="1" x14ac:dyDescent="0.25">
      <c r="A12" s="8">
        <f t="shared" si="0"/>
        <v>9</v>
      </c>
      <c r="B12" s="42" t="s">
        <v>100</v>
      </c>
      <c r="C12" s="40">
        <v>43908</v>
      </c>
      <c r="D12" s="43">
        <v>156177</v>
      </c>
      <c r="E12" s="43">
        <v>161177</v>
      </c>
      <c r="F12" s="6">
        <v>43904</v>
      </c>
      <c r="G12" s="50">
        <v>200000</v>
      </c>
      <c r="H12" s="6">
        <v>43929</v>
      </c>
      <c r="I12" s="52" t="s">
        <v>128</v>
      </c>
      <c r="J12" s="52" t="s">
        <v>128</v>
      </c>
      <c r="K12" s="177"/>
      <c r="L12" s="66"/>
      <c r="M12" s="66"/>
      <c r="N12" s="7">
        <v>43929</v>
      </c>
      <c r="O12" s="11" t="s">
        <v>11</v>
      </c>
      <c r="P12" s="54" t="s">
        <v>18</v>
      </c>
      <c r="Q12" s="81">
        <v>156177</v>
      </c>
      <c r="R12" s="7" t="s">
        <v>1</v>
      </c>
      <c r="S12" s="9">
        <v>200000</v>
      </c>
      <c r="T12" s="8" t="s">
        <v>130</v>
      </c>
      <c r="U12" s="7" t="s">
        <v>131</v>
      </c>
      <c r="V12" s="7" t="s">
        <v>132</v>
      </c>
      <c r="W12" s="7" t="s">
        <v>134</v>
      </c>
      <c r="X12" s="35" t="s">
        <v>81</v>
      </c>
    </row>
    <row r="13" spans="1:24" customFormat="1" x14ac:dyDescent="0.25">
      <c r="A13" s="8">
        <f t="shared" si="0"/>
        <v>10</v>
      </c>
      <c r="B13" s="42" t="s">
        <v>101</v>
      </c>
      <c r="C13" s="40">
        <v>43909</v>
      </c>
      <c r="D13" s="43">
        <v>121838</v>
      </c>
      <c r="E13" s="43">
        <v>126838</v>
      </c>
      <c r="F13" s="6">
        <v>43904</v>
      </c>
      <c r="G13" s="50">
        <v>200000</v>
      </c>
      <c r="H13" s="6">
        <v>43929</v>
      </c>
      <c r="I13" s="52" t="s">
        <v>128</v>
      </c>
      <c r="J13" s="52" t="s">
        <v>128</v>
      </c>
      <c r="K13" s="177"/>
      <c r="L13" s="66"/>
      <c r="M13" s="66"/>
      <c r="N13" s="7">
        <v>43929</v>
      </c>
      <c r="O13" s="11" t="s">
        <v>3</v>
      </c>
      <c r="P13" s="54" t="s">
        <v>17</v>
      </c>
      <c r="Q13" s="81">
        <v>121838</v>
      </c>
      <c r="R13" s="7" t="s">
        <v>1</v>
      </c>
      <c r="S13" s="9">
        <v>200000</v>
      </c>
      <c r="T13" s="8" t="s">
        <v>130</v>
      </c>
      <c r="U13" s="7" t="s">
        <v>131</v>
      </c>
      <c r="V13" s="7" t="s">
        <v>132</v>
      </c>
      <c r="W13" s="7" t="s">
        <v>134</v>
      </c>
      <c r="X13" s="35" t="s">
        <v>81</v>
      </c>
    </row>
    <row r="14" spans="1:24" customFormat="1" x14ac:dyDescent="0.25">
      <c r="A14" s="8">
        <f t="shared" si="0"/>
        <v>11</v>
      </c>
      <c r="B14" s="42" t="s">
        <v>102</v>
      </c>
      <c r="C14" s="40">
        <v>43909</v>
      </c>
      <c r="D14" s="43">
        <v>49030</v>
      </c>
      <c r="E14" s="43">
        <v>54030</v>
      </c>
      <c r="F14" s="6">
        <v>43904</v>
      </c>
      <c r="G14" s="50">
        <v>200000</v>
      </c>
      <c r="H14" s="6">
        <v>43929</v>
      </c>
      <c r="I14" s="52" t="s">
        <v>128</v>
      </c>
      <c r="J14" s="52" t="s">
        <v>128</v>
      </c>
      <c r="K14" s="177"/>
      <c r="L14" s="66"/>
      <c r="M14" s="66"/>
      <c r="N14" s="7">
        <v>43929</v>
      </c>
      <c r="O14" s="11" t="s">
        <v>11</v>
      </c>
      <c r="P14" s="54" t="s">
        <v>16</v>
      </c>
      <c r="Q14" s="81">
        <v>49030</v>
      </c>
      <c r="R14" s="7" t="s">
        <v>1</v>
      </c>
      <c r="S14" s="9">
        <v>200000</v>
      </c>
      <c r="T14" s="8" t="s">
        <v>130</v>
      </c>
      <c r="U14" s="7" t="s">
        <v>131</v>
      </c>
      <c r="V14" s="7" t="s">
        <v>132</v>
      </c>
      <c r="W14" s="7" t="s">
        <v>134</v>
      </c>
      <c r="X14" s="35" t="s">
        <v>81</v>
      </c>
    </row>
    <row r="15" spans="1:24" customFormat="1" x14ac:dyDescent="0.25">
      <c r="A15" s="8">
        <f t="shared" si="0"/>
        <v>12</v>
      </c>
      <c r="B15" s="42" t="s">
        <v>103</v>
      </c>
      <c r="C15" s="40">
        <v>43909</v>
      </c>
      <c r="D15" s="43">
        <v>24707</v>
      </c>
      <c r="E15" s="43">
        <v>29707</v>
      </c>
      <c r="F15" s="6">
        <v>43904</v>
      </c>
      <c r="G15" s="50">
        <v>200000</v>
      </c>
      <c r="H15" s="6">
        <v>43929</v>
      </c>
      <c r="I15" s="52" t="s">
        <v>128</v>
      </c>
      <c r="J15" s="52" t="s">
        <v>128</v>
      </c>
      <c r="K15" s="177"/>
      <c r="L15" s="66"/>
      <c r="M15" s="66"/>
      <c r="N15" s="7">
        <v>43929</v>
      </c>
      <c r="O15" s="11" t="s">
        <v>10</v>
      </c>
      <c r="P15" s="54" t="s">
        <v>13</v>
      </c>
      <c r="Q15" s="81">
        <v>24707</v>
      </c>
      <c r="R15" s="7" t="s">
        <v>1</v>
      </c>
      <c r="S15" s="9">
        <v>200000</v>
      </c>
      <c r="T15" s="8" t="s">
        <v>130</v>
      </c>
      <c r="U15" s="7" t="s">
        <v>131</v>
      </c>
      <c r="V15" s="7" t="s">
        <v>132</v>
      </c>
      <c r="W15" s="7" t="s">
        <v>134</v>
      </c>
      <c r="X15" s="35" t="s">
        <v>81</v>
      </c>
    </row>
    <row r="16" spans="1:24" customFormat="1" x14ac:dyDescent="0.25">
      <c r="A16" s="8">
        <f t="shared" si="0"/>
        <v>13</v>
      </c>
      <c r="B16" s="42" t="s">
        <v>104</v>
      </c>
      <c r="C16" s="40">
        <v>43909</v>
      </c>
      <c r="D16" s="43">
        <v>25358</v>
      </c>
      <c r="E16" s="43">
        <v>30385</v>
      </c>
      <c r="F16" s="6">
        <v>43904</v>
      </c>
      <c r="G16" s="50">
        <v>200000</v>
      </c>
      <c r="H16" s="6">
        <v>43929</v>
      </c>
      <c r="I16" s="52" t="s">
        <v>128</v>
      </c>
      <c r="J16" s="52" t="s">
        <v>128</v>
      </c>
      <c r="K16" s="177"/>
      <c r="L16" s="66"/>
      <c r="M16" s="66"/>
      <c r="N16" s="7">
        <v>43929</v>
      </c>
      <c r="O16" s="11" t="s">
        <v>10</v>
      </c>
      <c r="P16" s="54" t="s">
        <v>47</v>
      </c>
      <c r="Q16" s="81">
        <v>25358</v>
      </c>
      <c r="R16" s="7" t="s">
        <v>1</v>
      </c>
      <c r="S16" s="9">
        <v>200000</v>
      </c>
      <c r="T16" s="8" t="s">
        <v>130</v>
      </c>
      <c r="U16" s="7" t="s">
        <v>131</v>
      </c>
      <c r="V16" s="7" t="s">
        <v>132</v>
      </c>
      <c r="W16" s="7" t="s">
        <v>134</v>
      </c>
      <c r="X16" s="35" t="s">
        <v>81</v>
      </c>
    </row>
    <row r="17" spans="1:25" customFormat="1" x14ac:dyDescent="0.25">
      <c r="A17" s="8">
        <f t="shared" si="0"/>
        <v>14</v>
      </c>
      <c r="B17" s="42" t="s">
        <v>105</v>
      </c>
      <c r="C17" s="40">
        <v>43909</v>
      </c>
      <c r="D17" s="43">
        <v>40177</v>
      </c>
      <c r="E17" s="43">
        <v>45177</v>
      </c>
      <c r="F17" s="6">
        <v>43904</v>
      </c>
      <c r="G17" s="50">
        <v>200000</v>
      </c>
      <c r="H17" s="6">
        <v>43929</v>
      </c>
      <c r="I17" s="52" t="s">
        <v>128</v>
      </c>
      <c r="J17" s="52" t="s">
        <v>128</v>
      </c>
      <c r="K17" s="177"/>
      <c r="L17" s="66"/>
      <c r="M17" s="66"/>
      <c r="N17" s="7">
        <v>43929</v>
      </c>
      <c r="O17" s="11" t="s">
        <v>3</v>
      </c>
      <c r="P17" s="55" t="s">
        <v>24</v>
      </c>
      <c r="Q17" s="55">
        <v>40177</v>
      </c>
      <c r="R17" s="7" t="s">
        <v>1</v>
      </c>
      <c r="S17" s="9">
        <v>200000</v>
      </c>
      <c r="T17" s="8" t="s">
        <v>130</v>
      </c>
      <c r="U17" s="7" t="s">
        <v>131</v>
      </c>
      <c r="V17" s="7" t="s">
        <v>132</v>
      </c>
      <c r="W17" s="7" t="s">
        <v>134</v>
      </c>
      <c r="X17" s="35" t="s">
        <v>81</v>
      </c>
    </row>
    <row r="18" spans="1:25" customFormat="1" x14ac:dyDescent="0.25">
      <c r="A18" s="8">
        <f t="shared" si="0"/>
        <v>15</v>
      </c>
      <c r="B18" s="42" t="s">
        <v>106</v>
      </c>
      <c r="C18" s="40">
        <v>43910</v>
      </c>
      <c r="D18" s="43">
        <v>57781</v>
      </c>
      <c r="E18" s="43">
        <v>62781</v>
      </c>
      <c r="F18" s="6">
        <v>43905</v>
      </c>
      <c r="G18" s="50">
        <v>200000</v>
      </c>
      <c r="H18" s="6">
        <v>43929</v>
      </c>
      <c r="I18" s="52" t="s">
        <v>128</v>
      </c>
      <c r="J18" s="52" t="s">
        <v>128</v>
      </c>
      <c r="K18" s="177"/>
      <c r="L18" s="66"/>
      <c r="M18" s="66"/>
      <c r="N18" s="7">
        <v>43929</v>
      </c>
      <c r="O18" s="11" t="s">
        <v>10</v>
      </c>
      <c r="P18" s="55" t="s">
        <v>56</v>
      </c>
      <c r="Q18" s="55">
        <v>57781</v>
      </c>
      <c r="R18" s="7" t="s">
        <v>1</v>
      </c>
      <c r="S18" s="9">
        <v>200000</v>
      </c>
      <c r="T18" s="8" t="s">
        <v>130</v>
      </c>
      <c r="U18" s="7" t="s">
        <v>131</v>
      </c>
      <c r="V18" s="7" t="s">
        <v>132</v>
      </c>
      <c r="W18" s="7" t="s">
        <v>134</v>
      </c>
      <c r="X18" s="35" t="s">
        <v>81</v>
      </c>
    </row>
    <row r="19" spans="1:25" customFormat="1" x14ac:dyDescent="0.25">
      <c r="A19" s="8">
        <f t="shared" si="0"/>
        <v>16</v>
      </c>
      <c r="B19" s="42" t="s">
        <v>107</v>
      </c>
      <c r="C19" s="40">
        <v>43910</v>
      </c>
      <c r="D19" s="43">
        <v>146828</v>
      </c>
      <c r="E19" s="43">
        <v>151828</v>
      </c>
      <c r="F19" s="6">
        <v>43905</v>
      </c>
      <c r="G19" s="50">
        <v>200000</v>
      </c>
      <c r="H19" s="6">
        <v>43929</v>
      </c>
      <c r="I19" s="52" t="s">
        <v>128</v>
      </c>
      <c r="J19" s="52" t="s">
        <v>128</v>
      </c>
      <c r="K19" s="177"/>
      <c r="L19" s="66"/>
      <c r="M19" s="66"/>
      <c r="N19" s="7">
        <v>43929</v>
      </c>
      <c r="O19" s="11" t="s">
        <v>3</v>
      </c>
      <c r="P19" s="54" t="s">
        <v>4</v>
      </c>
      <c r="Q19" s="81">
        <v>146828</v>
      </c>
      <c r="R19" s="7" t="s">
        <v>1</v>
      </c>
      <c r="S19" s="9">
        <v>200000</v>
      </c>
      <c r="T19" s="8" t="s">
        <v>130</v>
      </c>
      <c r="U19" s="7" t="s">
        <v>131</v>
      </c>
      <c r="V19" s="7" t="s">
        <v>132</v>
      </c>
      <c r="W19" s="7" t="s">
        <v>134</v>
      </c>
      <c r="X19" s="35" t="s">
        <v>81</v>
      </c>
    </row>
    <row r="20" spans="1:25" customFormat="1" x14ac:dyDescent="0.25">
      <c r="A20" s="8">
        <f t="shared" si="0"/>
        <v>17</v>
      </c>
      <c r="B20" s="42" t="s">
        <v>108</v>
      </c>
      <c r="C20" s="40">
        <v>43910</v>
      </c>
      <c r="D20" s="43">
        <v>165545</v>
      </c>
      <c r="E20" s="43">
        <v>170545</v>
      </c>
      <c r="F20" s="6">
        <v>43905</v>
      </c>
      <c r="G20" s="50">
        <v>200000</v>
      </c>
      <c r="H20" s="6">
        <v>43929</v>
      </c>
      <c r="I20" s="52" t="s">
        <v>128</v>
      </c>
      <c r="J20" s="52" t="s">
        <v>128</v>
      </c>
      <c r="K20" s="177"/>
      <c r="L20" s="66"/>
      <c r="M20" s="66"/>
      <c r="N20" s="7">
        <v>43929</v>
      </c>
      <c r="O20" s="11" t="s">
        <v>3</v>
      </c>
      <c r="P20" s="54" t="s">
        <v>2</v>
      </c>
      <c r="Q20" s="81">
        <v>165545</v>
      </c>
      <c r="R20" s="7" t="s">
        <v>1</v>
      </c>
      <c r="S20" s="9">
        <v>200000</v>
      </c>
      <c r="T20" s="8" t="s">
        <v>130</v>
      </c>
      <c r="U20" s="7" t="s">
        <v>131</v>
      </c>
      <c r="V20" s="7" t="s">
        <v>132</v>
      </c>
      <c r="W20" s="7" t="s">
        <v>134</v>
      </c>
      <c r="X20" s="35" t="s">
        <v>81</v>
      </c>
    </row>
    <row r="21" spans="1:25" customFormat="1" x14ac:dyDescent="0.25">
      <c r="A21" s="8">
        <f t="shared" si="0"/>
        <v>18</v>
      </c>
      <c r="B21" s="42" t="s">
        <v>121</v>
      </c>
      <c r="C21" s="40">
        <v>43910</v>
      </c>
      <c r="D21" s="43">
        <v>149963</v>
      </c>
      <c r="E21" s="43">
        <v>154963</v>
      </c>
      <c r="F21" s="6">
        <v>43905</v>
      </c>
      <c r="G21" s="50">
        <v>200000</v>
      </c>
      <c r="H21" s="6">
        <v>43929</v>
      </c>
      <c r="I21" s="52" t="s">
        <v>128</v>
      </c>
      <c r="J21" s="52" t="s">
        <v>128</v>
      </c>
      <c r="K21" s="177"/>
      <c r="L21" s="66"/>
      <c r="M21" s="66"/>
      <c r="N21" s="7">
        <v>43929</v>
      </c>
      <c r="O21" s="11" t="s">
        <v>11</v>
      </c>
      <c r="P21" s="8" t="s">
        <v>53</v>
      </c>
      <c r="Q21" s="56">
        <v>149963</v>
      </c>
      <c r="R21" s="7" t="s">
        <v>1</v>
      </c>
      <c r="S21" s="9">
        <v>200000</v>
      </c>
      <c r="T21" s="8" t="s">
        <v>130</v>
      </c>
      <c r="U21" s="7" t="s">
        <v>131</v>
      </c>
      <c r="V21" s="7" t="s">
        <v>132</v>
      </c>
      <c r="W21" s="6" t="s">
        <v>134</v>
      </c>
      <c r="X21" s="35" t="s">
        <v>81</v>
      </c>
    </row>
    <row r="22" spans="1:25" customFormat="1" x14ac:dyDescent="0.25">
      <c r="A22" s="8">
        <f t="shared" si="0"/>
        <v>19</v>
      </c>
      <c r="B22" s="42" t="s">
        <v>109</v>
      </c>
      <c r="C22" s="40">
        <v>43910</v>
      </c>
      <c r="D22" s="43">
        <v>30913</v>
      </c>
      <c r="E22" s="43">
        <v>35319</v>
      </c>
      <c r="F22" s="6">
        <v>43905</v>
      </c>
      <c r="G22" s="50">
        <v>200000</v>
      </c>
      <c r="H22" s="6">
        <v>43929</v>
      </c>
      <c r="I22" s="52" t="s">
        <v>128</v>
      </c>
      <c r="J22" s="52" t="s">
        <v>128</v>
      </c>
      <c r="K22" s="177"/>
      <c r="L22" s="66"/>
      <c r="M22" s="66"/>
      <c r="N22" s="7">
        <v>43929</v>
      </c>
      <c r="O22" s="11" t="s">
        <v>11</v>
      </c>
      <c r="P22" s="8" t="s">
        <v>45</v>
      </c>
      <c r="Q22" s="81">
        <v>30913</v>
      </c>
      <c r="R22" s="7" t="s">
        <v>1</v>
      </c>
      <c r="S22" s="9">
        <v>200000</v>
      </c>
      <c r="T22" s="8" t="s">
        <v>130</v>
      </c>
      <c r="U22" s="7" t="s">
        <v>131</v>
      </c>
      <c r="V22" s="7" t="s">
        <v>132</v>
      </c>
      <c r="W22" s="6" t="s">
        <v>134</v>
      </c>
      <c r="X22" s="35" t="s">
        <v>81</v>
      </c>
    </row>
    <row r="23" spans="1:25" customFormat="1" x14ac:dyDescent="0.25">
      <c r="A23" s="8">
        <f t="shared" si="0"/>
        <v>20</v>
      </c>
      <c r="B23" s="42" t="s">
        <v>110</v>
      </c>
      <c r="C23" s="40">
        <v>43910</v>
      </c>
      <c r="D23" s="43">
        <v>59744</v>
      </c>
      <c r="E23" s="43">
        <v>64744</v>
      </c>
      <c r="F23" s="6">
        <v>43905</v>
      </c>
      <c r="G23" s="50">
        <v>200000</v>
      </c>
      <c r="H23" s="6">
        <v>43929</v>
      </c>
      <c r="I23" s="52" t="s">
        <v>128</v>
      </c>
      <c r="J23" s="52" t="s">
        <v>128</v>
      </c>
      <c r="K23" s="177"/>
      <c r="L23" s="66"/>
      <c r="M23" s="66"/>
      <c r="N23" s="7">
        <v>43929</v>
      </c>
      <c r="O23" s="11" t="s">
        <v>11</v>
      </c>
      <c r="P23" s="8" t="s">
        <v>15</v>
      </c>
      <c r="Q23" s="81">
        <v>59744</v>
      </c>
      <c r="R23" s="7" t="s">
        <v>1</v>
      </c>
      <c r="S23" s="9">
        <v>200000</v>
      </c>
      <c r="T23" s="8" t="s">
        <v>130</v>
      </c>
      <c r="U23" s="7" t="s">
        <v>131</v>
      </c>
      <c r="V23" s="7" t="s">
        <v>132</v>
      </c>
      <c r="W23" s="6" t="s">
        <v>134</v>
      </c>
      <c r="X23" s="35" t="s">
        <v>81</v>
      </c>
    </row>
    <row r="24" spans="1:25" customFormat="1" x14ac:dyDescent="0.25">
      <c r="A24" s="8">
        <f t="shared" si="0"/>
        <v>21</v>
      </c>
      <c r="B24" s="42" t="s">
        <v>111</v>
      </c>
      <c r="C24" s="40">
        <v>43910</v>
      </c>
      <c r="D24" s="43">
        <v>27913</v>
      </c>
      <c r="E24" s="43">
        <v>32913</v>
      </c>
      <c r="F24" s="6">
        <v>43905</v>
      </c>
      <c r="G24" s="50">
        <v>200000</v>
      </c>
      <c r="H24" s="6">
        <v>43929</v>
      </c>
      <c r="I24" s="52" t="s">
        <v>128</v>
      </c>
      <c r="J24" s="52" t="s">
        <v>128</v>
      </c>
      <c r="K24" s="177"/>
      <c r="L24" s="66"/>
      <c r="M24" s="66"/>
      <c r="N24" s="7">
        <v>43929</v>
      </c>
      <c r="O24" s="11" t="s">
        <v>11</v>
      </c>
      <c r="P24" s="8" t="s">
        <v>14</v>
      </c>
      <c r="Q24" s="81">
        <v>27913</v>
      </c>
      <c r="R24" s="7" t="s">
        <v>1</v>
      </c>
      <c r="S24" s="9">
        <v>200000</v>
      </c>
      <c r="T24" s="8" t="s">
        <v>130</v>
      </c>
      <c r="U24" s="7" t="s">
        <v>131</v>
      </c>
      <c r="V24" s="7" t="s">
        <v>132</v>
      </c>
      <c r="W24" s="6" t="s">
        <v>134</v>
      </c>
      <c r="X24" s="35" t="s">
        <v>81</v>
      </c>
    </row>
    <row r="25" spans="1:25" customFormat="1" x14ac:dyDescent="0.25">
      <c r="A25" s="8">
        <f t="shared" si="0"/>
        <v>22</v>
      </c>
      <c r="B25" s="42" t="s">
        <v>112</v>
      </c>
      <c r="C25" s="40">
        <v>43914</v>
      </c>
      <c r="D25" s="43">
        <v>15003</v>
      </c>
      <c r="E25" s="43">
        <v>20003</v>
      </c>
      <c r="F25" s="6">
        <f>C25+56</f>
        <v>43970</v>
      </c>
      <c r="G25" s="50">
        <v>200000</v>
      </c>
      <c r="H25" s="6">
        <v>43929</v>
      </c>
      <c r="I25" s="52" t="s">
        <v>128</v>
      </c>
      <c r="J25" s="52" t="s">
        <v>128</v>
      </c>
      <c r="K25" s="177"/>
      <c r="L25" s="66"/>
      <c r="M25" s="66"/>
      <c r="N25" s="7">
        <v>43929</v>
      </c>
      <c r="O25" s="11" t="s">
        <v>11</v>
      </c>
      <c r="P25" s="8" t="s">
        <v>55</v>
      </c>
      <c r="Q25" s="81">
        <v>15003</v>
      </c>
      <c r="R25" s="7" t="s">
        <v>1</v>
      </c>
      <c r="S25" s="9">
        <v>200000</v>
      </c>
      <c r="T25" s="8" t="s">
        <v>130</v>
      </c>
      <c r="U25" s="7" t="s">
        <v>131</v>
      </c>
      <c r="V25" s="7" t="s">
        <v>132</v>
      </c>
      <c r="W25" s="6" t="s">
        <v>134</v>
      </c>
      <c r="X25" s="35" t="s">
        <v>81</v>
      </c>
    </row>
    <row r="26" spans="1:25" customFormat="1" x14ac:dyDescent="0.25">
      <c r="A26" s="8">
        <f t="shared" si="0"/>
        <v>23</v>
      </c>
      <c r="B26" s="42" t="s">
        <v>122</v>
      </c>
      <c r="C26" s="40">
        <v>43915</v>
      </c>
      <c r="D26" s="43">
        <v>229481</v>
      </c>
      <c r="E26" s="43">
        <v>234481</v>
      </c>
      <c r="F26" s="6">
        <f>C26+56</f>
        <v>43971</v>
      </c>
      <c r="G26" s="50">
        <v>200000</v>
      </c>
      <c r="H26" s="6">
        <v>43929</v>
      </c>
      <c r="I26" s="52" t="s">
        <v>128</v>
      </c>
      <c r="J26" s="52" t="s">
        <v>128</v>
      </c>
      <c r="K26" s="177"/>
      <c r="L26" s="66"/>
      <c r="M26" s="66"/>
      <c r="N26" s="7">
        <v>43929</v>
      </c>
      <c r="O26" s="57" t="s">
        <v>3</v>
      </c>
      <c r="P26" s="58" t="s">
        <v>5</v>
      </c>
      <c r="Q26" s="56">
        <v>229481</v>
      </c>
      <c r="R26" s="59" t="s">
        <v>1</v>
      </c>
      <c r="S26" s="76">
        <v>200000</v>
      </c>
      <c r="T26" s="56" t="s">
        <v>130</v>
      </c>
      <c r="U26" s="59" t="s">
        <v>131</v>
      </c>
      <c r="V26" s="59" t="s">
        <v>132</v>
      </c>
      <c r="W26" s="59" t="s">
        <v>134</v>
      </c>
      <c r="X26" s="90" t="s">
        <v>81</v>
      </c>
      <c r="Y26" s="60"/>
    </row>
    <row r="27" spans="1:25" customFormat="1" x14ac:dyDescent="0.25">
      <c r="A27" s="8">
        <f t="shared" si="0"/>
        <v>24</v>
      </c>
      <c r="B27" s="42" t="s">
        <v>113</v>
      </c>
      <c r="C27" s="40">
        <v>43913</v>
      </c>
      <c r="D27" s="43">
        <v>25227</v>
      </c>
      <c r="E27" s="43">
        <v>30227</v>
      </c>
      <c r="F27" s="6">
        <f t="shared" ref="F27:F35" si="1">C27+56</f>
        <v>43969</v>
      </c>
      <c r="G27" s="50">
        <v>200000</v>
      </c>
      <c r="H27" s="6">
        <v>43929</v>
      </c>
      <c r="I27" s="52" t="s">
        <v>128</v>
      </c>
      <c r="J27" s="52" t="s">
        <v>128</v>
      </c>
      <c r="K27" s="177"/>
      <c r="L27" s="66"/>
      <c r="M27" s="66"/>
      <c r="N27" s="7">
        <v>43929</v>
      </c>
      <c r="O27" s="57" t="s">
        <v>10</v>
      </c>
      <c r="P27" s="42" t="s">
        <v>34</v>
      </c>
      <c r="Q27" s="43">
        <v>25227</v>
      </c>
      <c r="R27" s="59" t="s">
        <v>1</v>
      </c>
      <c r="S27" s="61">
        <v>200000</v>
      </c>
      <c r="T27" s="42" t="s">
        <v>130</v>
      </c>
      <c r="U27" s="42" t="s">
        <v>131</v>
      </c>
      <c r="V27" s="42" t="s">
        <v>132</v>
      </c>
      <c r="W27" s="42" t="s">
        <v>134</v>
      </c>
      <c r="X27" s="90" t="s">
        <v>81</v>
      </c>
      <c r="Y27" s="60"/>
    </row>
    <row r="28" spans="1:25" customFormat="1" x14ac:dyDescent="0.25">
      <c r="A28" s="8">
        <f t="shared" si="0"/>
        <v>25</v>
      </c>
      <c r="B28" s="42" t="s">
        <v>114</v>
      </c>
      <c r="C28" s="40">
        <v>43913</v>
      </c>
      <c r="D28" s="43">
        <v>25570</v>
      </c>
      <c r="E28" s="43">
        <v>30570</v>
      </c>
      <c r="F28" s="6">
        <f t="shared" si="1"/>
        <v>43969</v>
      </c>
      <c r="G28" s="50">
        <v>200000</v>
      </c>
      <c r="H28" s="6">
        <v>43929</v>
      </c>
      <c r="I28" s="52" t="s">
        <v>128</v>
      </c>
      <c r="J28" s="52" t="s">
        <v>128</v>
      </c>
      <c r="K28" s="177"/>
      <c r="L28" s="66"/>
      <c r="M28" s="66"/>
      <c r="N28" s="7">
        <v>43929</v>
      </c>
      <c r="O28" s="57" t="s">
        <v>11</v>
      </c>
      <c r="P28" s="42" t="s">
        <v>33</v>
      </c>
      <c r="Q28" s="43">
        <v>25570</v>
      </c>
      <c r="R28" s="59" t="s">
        <v>1</v>
      </c>
      <c r="S28" s="61">
        <v>200000</v>
      </c>
      <c r="T28" s="42" t="s">
        <v>130</v>
      </c>
      <c r="U28" s="42" t="s">
        <v>131</v>
      </c>
      <c r="V28" s="42" t="s">
        <v>132</v>
      </c>
      <c r="W28" s="42" t="s">
        <v>134</v>
      </c>
      <c r="X28" s="90" t="s">
        <v>81</v>
      </c>
      <c r="Y28" s="60"/>
    </row>
    <row r="29" spans="1:25" customFormat="1" x14ac:dyDescent="0.25">
      <c r="A29" s="62">
        <v>1</v>
      </c>
      <c r="B29" s="62" t="s">
        <v>85</v>
      </c>
      <c r="C29" s="63">
        <v>43895</v>
      </c>
      <c r="D29" s="62">
        <v>55239</v>
      </c>
      <c r="E29" s="62">
        <v>60239</v>
      </c>
      <c r="F29" s="63">
        <v>43951</v>
      </c>
      <c r="G29" s="84">
        <v>300000</v>
      </c>
      <c r="H29" s="63">
        <v>43929</v>
      </c>
      <c r="I29" s="52" t="s">
        <v>128</v>
      </c>
      <c r="J29" s="52" t="s">
        <v>128</v>
      </c>
      <c r="K29" s="183">
        <f>SUM(G29:G35)</f>
        <v>1500000</v>
      </c>
      <c r="L29" s="66"/>
      <c r="M29" s="66"/>
      <c r="N29" s="7">
        <v>43929</v>
      </c>
      <c r="O29" s="8" t="s">
        <v>11</v>
      </c>
      <c r="P29" s="8" t="s">
        <v>85</v>
      </c>
      <c r="Q29" s="39">
        <v>55239</v>
      </c>
      <c r="R29" s="59" t="s">
        <v>1</v>
      </c>
      <c r="S29" s="61">
        <v>300000</v>
      </c>
      <c r="T29" s="8" t="s">
        <v>130</v>
      </c>
      <c r="U29" s="8" t="s">
        <v>140</v>
      </c>
      <c r="V29" s="8" t="s">
        <v>141</v>
      </c>
      <c r="W29" s="8" t="s">
        <v>146</v>
      </c>
      <c r="X29" s="90" t="s">
        <v>81</v>
      </c>
    </row>
    <row r="30" spans="1:25" customFormat="1" x14ac:dyDescent="0.25">
      <c r="A30" s="62">
        <f>A29+1</f>
        <v>2</v>
      </c>
      <c r="B30" s="64" t="s">
        <v>115</v>
      </c>
      <c r="C30" s="63">
        <v>43913</v>
      </c>
      <c r="D30" s="64">
        <v>23981</v>
      </c>
      <c r="E30" s="64">
        <v>28981</v>
      </c>
      <c r="F30" s="63">
        <f t="shared" si="1"/>
        <v>43969</v>
      </c>
      <c r="G30" s="84">
        <v>200000</v>
      </c>
      <c r="H30" s="63">
        <v>43929</v>
      </c>
      <c r="I30" s="52" t="s">
        <v>128</v>
      </c>
      <c r="J30" s="52" t="s">
        <v>128</v>
      </c>
      <c r="K30" s="184"/>
      <c r="L30" s="66"/>
      <c r="M30" s="66"/>
      <c r="N30" s="7">
        <v>43929</v>
      </c>
      <c r="O30" s="8" t="s">
        <v>3</v>
      </c>
      <c r="P30" s="8" t="s">
        <v>26</v>
      </c>
      <c r="Q30" s="39">
        <v>23981</v>
      </c>
      <c r="R30" s="59" t="s">
        <v>1</v>
      </c>
      <c r="S30" s="61">
        <v>200000</v>
      </c>
      <c r="T30" s="8" t="s">
        <v>130</v>
      </c>
      <c r="U30" s="8" t="s">
        <v>140</v>
      </c>
      <c r="V30" s="8" t="s">
        <v>141</v>
      </c>
      <c r="W30" s="8" t="s">
        <v>146</v>
      </c>
      <c r="X30" s="90" t="s">
        <v>81</v>
      </c>
    </row>
    <row r="31" spans="1:25" customFormat="1" x14ac:dyDescent="0.25">
      <c r="A31" s="62">
        <f t="shared" ref="A31:A38" si="2">A30+1</f>
        <v>3</v>
      </c>
      <c r="B31" s="64" t="s">
        <v>116</v>
      </c>
      <c r="C31" s="63">
        <v>43913</v>
      </c>
      <c r="D31" s="64">
        <v>132746</v>
      </c>
      <c r="E31" s="64">
        <v>137746</v>
      </c>
      <c r="F31" s="63">
        <f t="shared" si="1"/>
        <v>43969</v>
      </c>
      <c r="G31" s="84">
        <v>200000</v>
      </c>
      <c r="H31" s="63">
        <v>43929</v>
      </c>
      <c r="I31" s="52" t="s">
        <v>128</v>
      </c>
      <c r="J31" s="52" t="s">
        <v>128</v>
      </c>
      <c r="K31" s="184"/>
      <c r="L31" s="66"/>
      <c r="M31" s="66"/>
      <c r="N31" s="7">
        <v>43929</v>
      </c>
      <c r="O31" s="8" t="s">
        <v>11</v>
      </c>
      <c r="P31" s="8" t="s">
        <v>23</v>
      </c>
      <c r="Q31" s="39">
        <v>132746</v>
      </c>
      <c r="R31" s="59" t="s">
        <v>1</v>
      </c>
      <c r="S31" s="61">
        <v>200000</v>
      </c>
      <c r="T31" s="8" t="s">
        <v>130</v>
      </c>
      <c r="U31" s="8" t="s">
        <v>140</v>
      </c>
      <c r="V31" s="8" t="s">
        <v>141</v>
      </c>
      <c r="W31" s="8" t="s">
        <v>146</v>
      </c>
      <c r="X31" s="90" t="s">
        <v>81</v>
      </c>
    </row>
    <row r="32" spans="1:25" customFormat="1" x14ac:dyDescent="0.25">
      <c r="A32" s="62">
        <f t="shared" si="2"/>
        <v>4</v>
      </c>
      <c r="B32" s="64" t="s">
        <v>117</v>
      </c>
      <c r="C32" s="63">
        <v>43913</v>
      </c>
      <c r="D32" s="64">
        <v>132746</v>
      </c>
      <c r="E32" s="64">
        <v>137746</v>
      </c>
      <c r="F32" s="63">
        <f t="shared" si="1"/>
        <v>43969</v>
      </c>
      <c r="G32" s="84">
        <v>200000</v>
      </c>
      <c r="H32" s="63">
        <v>43929</v>
      </c>
      <c r="I32" s="52" t="s">
        <v>128</v>
      </c>
      <c r="J32" s="52" t="s">
        <v>128</v>
      </c>
      <c r="K32" s="184"/>
      <c r="L32" s="66"/>
      <c r="M32" s="66"/>
      <c r="N32" s="7">
        <v>43929</v>
      </c>
      <c r="O32" s="8" t="s">
        <v>11</v>
      </c>
      <c r="P32" s="8" t="s">
        <v>27</v>
      </c>
      <c r="Q32" s="39">
        <v>132746</v>
      </c>
      <c r="R32" s="59" t="s">
        <v>1</v>
      </c>
      <c r="S32" s="61">
        <v>200000</v>
      </c>
      <c r="T32" s="8" t="s">
        <v>130</v>
      </c>
      <c r="U32" s="8" t="s">
        <v>140</v>
      </c>
      <c r="V32" s="8" t="s">
        <v>141</v>
      </c>
      <c r="W32" s="8" t="s">
        <v>146</v>
      </c>
      <c r="X32" s="90" t="s">
        <v>81</v>
      </c>
    </row>
    <row r="33" spans="1:24" customFormat="1" x14ac:dyDescent="0.25">
      <c r="A33" s="62">
        <f t="shared" si="2"/>
        <v>5</v>
      </c>
      <c r="B33" s="64" t="s">
        <v>118</v>
      </c>
      <c r="C33" s="63">
        <v>43913</v>
      </c>
      <c r="D33" s="64">
        <v>26663</v>
      </c>
      <c r="E33" s="64">
        <v>31663</v>
      </c>
      <c r="F33" s="63">
        <f t="shared" si="1"/>
        <v>43969</v>
      </c>
      <c r="G33" s="84">
        <v>200000</v>
      </c>
      <c r="H33" s="63">
        <v>43929</v>
      </c>
      <c r="I33" s="52" t="s">
        <v>128</v>
      </c>
      <c r="J33" s="52" t="s">
        <v>128</v>
      </c>
      <c r="K33" s="184"/>
      <c r="L33" s="66"/>
      <c r="M33" s="66"/>
      <c r="N33" s="7">
        <v>43929</v>
      </c>
      <c r="O33" s="8" t="s">
        <v>3</v>
      </c>
      <c r="P33" s="8" t="s">
        <v>22</v>
      </c>
      <c r="Q33" s="39">
        <v>26663</v>
      </c>
      <c r="R33" s="59" t="s">
        <v>1</v>
      </c>
      <c r="S33" s="61">
        <v>200000</v>
      </c>
      <c r="T33" s="8" t="s">
        <v>130</v>
      </c>
      <c r="U33" s="8" t="s">
        <v>140</v>
      </c>
      <c r="V33" s="8" t="s">
        <v>141</v>
      </c>
      <c r="W33" s="8" t="s">
        <v>146</v>
      </c>
      <c r="X33" s="90" t="s">
        <v>81</v>
      </c>
    </row>
    <row r="34" spans="1:24" customFormat="1" x14ac:dyDescent="0.25">
      <c r="A34" s="62">
        <f t="shared" si="2"/>
        <v>6</v>
      </c>
      <c r="B34" s="64" t="s">
        <v>119</v>
      </c>
      <c r="C34" s="63">
        <v>43913</v>
      </c>
      <c r="D34" s="64">
        <v>37364</v>
      </c>
      <c r="E34" s="64">
        <v>42364</v>
      </c>
      <c r="F34" s="63">
        <f t="shared" si="1"/>
        <v>43969</v>
      </c>
      <c r="G34" s="84">
        <v>200000</v>
      </c>
      <c r="H34" s="63">
        <v>43929</v>
      </c>
      <c r="I34" s="52" t="s">
        <v>128</v>
      </c>
      <c r="J34" s="52" t="s">
        <v>128</v>
      </c>
      <c r="K34" s="184"/>
      <c r="L34" s="66"/>
      <c r="M34" s="66"/>
      <c r="N34" s="7">
        <v>43929</v>
      </c>
      <c r="O34" s="8" t="s">
        <v>11</v>
      </c>
      <c r="P34" s="8" t="s">
        <v>21</v>
      </c>
      <c r="Q34" s="39">
        <v>37364</v>
      </c>
      <c r="R34" s="59" t="s">
        <v>1</v>
      </c>
      <c r="S34" s="61">
        <v>200000</v>
      </c>
      <c r="T34" s="8" t="s">
        <v>130</v>
      </c>
      <c r="U34" s="8" t="s">
        <v>140</v>
      </c>
      <c r="V34" s="8" t="s">
        <v>141</v>
      </c>
      <c r="W34" s="8" t="s">
        <v>146</v>
      </c>
      <c r="X34" s="90" t="s">
        <v>81</v>
      </c>
    </row>
    <row r="35" spans="1:24" customFormat="1" x14ac:dyDescent="0.25">
      <c r="A35" s="62">
        <f t="shared" si="2"/>
        <v>7</v>
      </c>
      <c r="B35" s="64" t="s">
        <v>120</v>
      </c>
      <c r="C35" s="63">
        <v>43913</v>
      </c>
      <c r="D35" s="64">
        <v>31278</v>
      </c>
      <c r="E35" s="64">
        <v>36278</v>
      </c>
      <c r="F35" s="63">
        <f t="shared" si="1"/>
        <v>43969</v>
      </c>
      <c r="G35" s="84">
        <v>200000</v>
      </c>
      <c r="H35" s="63">
        <v>43929</v>
      </c>
      <c r="I35" s="52" t="s">
        <v>128</v>
      </c>
      <c r="J35" s="52" t="s">
        <v>128</v>
      </c>
      <c r="K35" s="184"/>
      <c r="L35" s="66"/>
      <c r="M35" s="66"/>
      <c r="N35" s="7">
        <v>43929</v>
      </c>
      <c r="O35" s="8" t="s">
        <v>3</v>
      </c>
      <c r="P35" s="8" t="s">
        <v>20</v>
      </c>
      <c r="Q35" s="39">
        <v>31278</v>
      </c>
      <c r="R35" s="59" t="s">
        <v>1</v>
      </c>
      <c r="S35" s="61">
        <v>200000</v>
      </c>
      <c r="T35" s="8" t="s">
        <v>130</v>
      </c>
      <c r="U35" s="8" t="s">
        <v>140</v>
      </c>
      <c r="V35" s="8" t="s">
        <v>141</v>
      </c>
      <c r="W35" s="8" t="s">
        <v>146</v>
      </c>
      <c r="X35" s="90" t="s">
        <v>81</v>
      </c>
    </row>
    <row r="36" spans="1:24" s="66" customFormat="1" x14ac:dyDescent="0.25">
      <c r="A36" s="62">
        <f t="shared" si="2"/>
        <v>8</v>
      </c>
      <c r="B36" s="64" t="s">
        <v>123</v>
      </c>
      <c r="C36" s="63">
        <v>43889</v>
      </c>
      <c r="D36" s="75" t="s">
        <v>126</v>
      </c>
      <c r="E36" s="64"/>
      <c r="F36" s="63"/>
      <c r="G36" s="65">
        <v>150000</v>
      </c>
      <c r="H36" s="63"/>
      <c r="I36" s="52" t="s">
        <v>144</v>
      </c>
      <c r="J36" s="52" t="s">
        <v>144</v>
      </c>
      <c r="K36" s="185" t="s">
        <v>142</v>
      </c>
      <c r="Q36" s="85"/>
    </row>
    <row r="37" spans="1:24" s="66" customFormat="1" x14ac:dyDescent="0.25">
      <c r="A37" s="62">
        <f t="shared" si="2"/>
        <v>9</v>
      </c>
      <c r="B37" s="64" t="s">
        <v>124</v>
      </c>
      <c r="C37" s="63">
        <v>43913</v>
      </c>
      <c r="D37" s="75" t="s">
        <v>126</v>
      </c>
      <c r="E37" s="64"/>
      <c r="F37" s="63"/>
      <c r="G37" s="65">
        <v>150000</v>
      </c>
      <c r="H37" s="63"/>
      <c r="I37" s="52" t="s">
        <v>144</v>
      </c>
      <c r="J37" s="52" t="s">
        <v>144</v>
      </c>
      <c r="K37" s="186"/>
      <c r="Q37" s="85"/>
    </row>
    <row r="38" spans="1:24" s="66" customFormat="1" x14ac:dyDescent="0.25">
      <c r="A38" s="62">
        <f t="shared" si="2"/>
        <v>10</v>
      </c>
      <c r="B38" s="64" t="s">
        <v>125</v>
      </c>
      <c r="C38" s="63">
        <v>43845</v>
      </c>
      <c r="D38" s="75" t="s">
        <v>126</v>
      </c>
      <c r="E38" s="64"/>
      <c r="F38" s="63"/>
      <c r="G38" s="65">
        <v>150000</v>
      </c>
      <c r="H38" s="63"/>
      <c r="I38" s="52" t="s">
        <v>144</v>
      </c>
      <c r="J38" s="52" t="s">
        <v>144</v>
      </c>
      <c r="K38" s="187"/>
      <c r="Q38" s="85"/>
    </row>
    <row r="39" spans="1:24" s="66" customFormat="1" x14ac:dyDescent="0.25">
      <c r="A39"/>
      <c r="B39" s="172" t="s">
        <v>143</v>
      </c>
      <c r="C39" s="173"/>
      <c r="D39" s="173"/>
      <c r="E39" s="173"/>
      <c r="F39" s="174"/>
      <c r="G39" s="48">
        <f>SUM(G4:G28)+2000000</f>
        <v>7000000</v>
      </c>
      <c r="H39" s="48">
        <f>SUMIF($H$4:$H$38,"&gt;0",$G$4:$G$38)</f>
        <v>6500000</v>
      </c>
      <c r="I39" s="67"/>
      <c r="J39" s="67"/>
      <c r="Q39" s="85"/>
    </row>
    <row r="40" spans="1:24" s="66" customFormat="1" x14ac:dyDescent="0.25">
      <c r="A40"/>
      <c r="B40" s="175" t="s">
        <v>147</v>
      </c>
      <c r="C40" s="175"/>
      <c r="D40" s="175"/>
      <c r="E40" s="175"/>
      <c r="F40" s="175"/>
      <c r="G40" s="181">
        <f>H39-G39</f>
        <v>-500000</v>
      </c>
      <c r="H40" s="182"/>
      <c r="I40" s="67"/>
      <c r="J40" s="67"/>
      <c r="Q40" s="85"/>
    </row>
    <row r="41" spans="1:24" x14ac:dyDescent="0.25">
      <c r="D41" s="70"/>
      <c r="E41" s="70"/>
      <c r="G41" s="72"/>
      <c r="H41" s="71"/>
    </row>
    <row r="54" spans="20:20" x14ac:dyDescent="0.25">
      <c r="T54" s="74"/>
    </row>
    <row r="55" spans="20:20" x14ac:dyDescent="0.25">
      <c r="T55" s="74"/>
    </row>
    <row r="56" spans="20:20" x14ac:dyDescent="0.25">
      <c r="T56" s="74"/>
    </row>
    <row r="57" spans="20:20" x14ac:dyDescent="0.25">
      <c r="T57" s="74"/>
    </row>
    <row r="58" spans="20:20" x14ac:dyDescent="0.25">
      <c r="T58" s="74"/>
    </row>
    <row r="59" spans="20:20" x14ac:dyDescent="0.25">
      <c r="T59" s="74"/>
    </row>
    <row r="60" spans="20:20" x14ac:dyDescent="0.25">
      <c r="T60" s="74"/>
    </row>
    <row r="61" spans="20:20" x14ac:dyDescent="0.25">
      <c r="T61" s="74"/>
    </row>
    <row r="62" spans="20:20" x14ac:dyDescent="0.25">
      <c r="T62" s="74"/>
    </row>
    <row r="63" spans="20:20" x14ac:dyDescent="0.25">
      <c r="T63" s="74"/>
    </row>
    <row r="64" spans="20:20" x14ac:dyDescent="0.25">
      <c r="T64" s="74"/>
    </row>
    <row r="65" spans="20:20" x14ac:dyDescent="0.25">
      <c r="T65" s="74"/>
    </row>
    <row r="66" spans="20:20" x14ac:dyDescent="0.25">
      <c r="T66" s="74"/>
    </row>
    <row r="67" spans="20:20" x14ac:dyDescent="0.25">
      <c r="T67" s="74"/>
    </row>
    <row r="68" spans="20:20" x14ac:dyDescent="0.25">
      <c r="T68" s="74"/>
    </row>
    <row r="69" spans="20:20" x14ac:dyDescent="0.25">
      <c r="T69" s="74"/>
    </row>
    <row r="70" spans="20:20" x14ac:dyDescent="0.25">
      <c r="T70" s="74"/>
    </row>
    <row r="71" spans="20:20" x14ac:dyDescent="0.25">
      <c r="T71" s="74"/>
    </row>
    <row r="72" spans="20:20" x14ac:dyDescent="0.25">
      <c r="T72" s="74"/>
    </row>
    <row r="73" spans="20:20" x14ac:dyDescent="0.25">
      <c r="T73" s="74"/>
    </row>
    <row r="74" spans="20:20" x14ac:dyDescent="0.25">
      <c r="T74" s="74"/>
    </row>
    <row r="75" spans="20:20" x14ac:dyDescent="0.25">
      <c r="T75" s="74"/>
    </row>
    <row r="76" spans="20:20" x14ac:dyDescent="0.25">
      <c r="T76" s="74"/>
    </row>
    <row r="77" spans="20:20" x14ac:dyDescent="0.25">
      <c r="T77" s="74"/>
    </row>
    <row r="78" spans="20:20" x14ac:dyDescent="0.25">
      <c r="T78" s="74"/>
    </row>
  </sheetData>
  <autoFilter ref="B3:B40" xr:uid="{00000000-0009-0000-0000-000001000000}"/>
  <mergeCells count="11">
    <mergeCell ref="B39:F39"/>
    <mergeCell ref="B40:F40"/>
    <mergeCell ref="I2:I3"/>
    <mergeCell ref="J2:J3"/>
    <mergeCell ref="K2:K3"/>
    <mergeCell ref="K4:K28"/>
    <mergeCell ref="C2:F2"/>
    <mergeCell ref="H2:H3"/>
    <mergeCell ref="G40:H40"/>
    <mergeCell ref="K29:K35"/>
    <mergeCell ref="K36:K38"/>
  </mergeCells>
  <conditionalFormatting sqref="G40">
    <cfRule type="cellIs" dxfId="171" priority="6" operator="greaterThan">
      <formula>0</formula>
    </cfRule>
    <cfRule type="cellIs" dxfId="170" priority="7" operator="lessThan">
      <formula>0</formula>
    </cfRule>
  </conditionalFormatting>
  <conditionalFormatting sqref="I4:J38">
    <cfRule type="cellIs" dxfId="169" priority="4" operator="equal">
      <formula>0</formula>
    </cfRule>
    <cfRule type="containsText" dxfId="168" priority="5" operator="containsText" text="OK">
      <formula>NOT(ISERROR(SEARCH("OK",I4)))</formula>
    </cfRule>
  </conditionalFormatting>
  <conditionalFormatting sqref="S2">
    <cfRule type="cellIs" dxfId="167" priority="1" operator="greaterThan">
      <formula>0</formula>
    </cfRule>
  </conditionalFormatting>
  <pageMargins left="0.7" right="0.7" top="0.75" bottom="0.75" header="0.3" footer="0.3"/>
  <pageSetup orientation="portrait" r:id="rId1"/>
  <ignoredErrors>
    <ignoredError sqref="K4 K2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</sheetPr>
  <dimension ref="A1:AA46"/>
  <sheetViews>
    <sheetView zoomScaleNormal="100" workbookViewId="0">
      <pane xSplit="2" ySplit="2" topLeftCell="C26" activePane="bottomRight" state="frozen"/>
      <selection pane="topRight" activeCell="C1" sqref="C1"/>
      <selection pane="bottomLeft" activeCell="A3" sqref="A3"/>
      <selection pane="bottomRight" activeCell="I45" sqref="I45"/>
    </sheetView>
  </sheetViews>
  <sheetFormatPr defaultRowHeight="15" x14ac:dyDescent="0.25"/>
  <cols>
    <col min="1" max="1" width="3.85546875" bestFit="1" customWidth="1"/>
    <col min="2" max="2" width="16" bestFit="1" customWidth="1"/>
    <col min="3" max="3" width="11.42578125" customWidth="1"/>
    <col min="4" max="4" width="11" bestFit="1" customWidth="1"/>
    <col min="5" max="5" width="7.42578125" bestFit="1" customWidth="1"/>
    <col min="6" max="6" width="9" bestFit="1" customWidth="1"/>
    <col min="7" max="7" width="10.5703125" bestFit="1" customWidth="1"/>
    <col min="8" max="8" width="11.140625" bestFit="1" customWidth="1"/>
    <col min="9" max="9" width="15" style="41" bestFit="1" customWidth="1"/>
    <col min="10" max="10" width="16.85546875" bestFit="1" customWidth="1"/>
    <col min="11" max="11" width="18.140625" bestFit="1" customWidth="1"/>
    <col min="12" max="12" width="17" bestFit="1" customWidth="1"/>
    <col min="13" max="13" width="6.5703125" hidden="1" customWidth="1"/>
    <col min="14" max="14" width="5" hidden="1" customWidth="1"/>
    <col min="15" max="15" width="4.5703125" hidden="1" customWidth="1"/>
    <col min="16" max="16" width="11.85546875" hidden="1" customWidth="1"/>
    <col min="17" max="17" width="9.140625" hidden="1" customWidth="1"/>
    <col min="18" max="18" width="3.42578125" hidden="1" customWidth="1"/>
    <col min="19" max="19" width="5" hidden="1" customWidth="1"/>
    <col min="20" max="20" width="4.5703125" hidden="1" customWidth="1"/>
    <col min="21" max="21" width="9.140625" hidden="1" customWidth="1"/>
    <col min="22" max="22" width="10.140625" hidden="1" customWidth="1"/>
    <col min="23" max="24" width="9.140625" hidden="1" customWidth="1"/>
    <col min="25" max="25" width="10.140625" hidden="1" customWidth="1"/>
    <col min="26" max="26" width="9.140625" hidden="1" customWidth="1"/>
    <col min="27" max="27" width="18.7109375" bestFit="1" customWidth="1"/>
  </cols>
  <sheetData>
    <row r="1" spans="1:27" x14ac:dyDescent="0.25">
      <c r="B1" s="193">
        <v>43971</v>
      </c>
      <c r="C1" s="194"/>
      <c r="D1" s="194"/>
      <c r="E1" s="194"/>
      <c r="F1" s="194"/>
      <c r="G1" s="195"/>
      <c r="H1" s="89">
        <f>SUM(H3:H44)</f>
        <v>8500000</v>
      </c>
      <c r="I1" s="191" t="s">
        <v>181</v>
      </c>
      <c r="J1" s="176" t="s">
        <v>179</v>
      </c>
      <c r="K1" s="176" t="s">
        <v>127</v>
      </c>
      <c r="L1" s="176" t="s">
        <v>133</v>
      </c>
      <c r="AA1" s="176" t="s">
        <v>80</v>
      </c>
    </row>
    <row r="2" spans="1:27" x14ac:dyDescent="0.25">
      <c r="A2" s="44" t="s">
        <v>135</v>
      </c>
      <c r="B2" s="44" t="s">
        <v>86</v>
      </c>
      <c r="C2" s="44" t="s">
        <v>86</v>
      </c>
      <c r="D2" s="79" t="s">
        <v>87</v>
      </c>
      <c r="E2" s="79" t="s">
        <v>88</v>
      </c>
      <c r="F2" s="79" t="s">
        <v>89</v>
      </c>
      <c r="G2" s="79" t="s">
        <v>90</v>
      </c>
      <c r="H2" s="45" t="s">
        <v>91</v>
      </c>
      <c r="I2" s="192"/>
      <c r="J2" s="176"/>
      <c r="K2" s="176"/>
      <c r="L2" s="176"/>
      <c r="AA2" s="176"/>
    </row>
    <row r="3" spans="1:27" x14ac:dyDescent="0.25">
      <c r="A3" s="8">
        <v>1</v>
      </c>
      <c r="B3" s="111" t="s">
        <v>55</v>
      </c>
      <c r="C3" s="8" t="str">
        <f t="shared" ref="C3:C8" si="0">M3&amp;" "&amp;N3&amp;" "&amp;O3</f>
        <v>PA 8115 MC</v>
      </c>
      <c r="D3" s="40">
        <v>43965</v>
      </c>
      <c r="E3" s="43">
        <v>75148</v>
      </c>
      <c r="F3" s="43">
        <f>E3+5000</f>
        <v>80148</v>
      </c>
      <c r="G3" s="6">
        <f>D3+56</f>
        <v>44021</v>
      </c>
      <c r="H3" s="100">
        <v>200000</v>
      </c>
      <c r="I3" s="114">
        <v>43987</v>
      </c>
      <c r="J3" s="101" t="s">
        <v>180</v>
      </c>
      <c r="K3" s="117" t="s">
        <v>182</v>
      </c>
      <c r="L3" s="91" t="s">
        <v>187</v>
      </c>
      <c r="M3" t="s">
        <v>153</v>
      </c>
      <c r="N3">
        <v>8115</v>
      </c>
      <c r="O3" t="s">
        <v>152</v>
      </c>
      <c r="P3" t="s">
        <v>122</v>
      </c>
      <c r="Q3" s="86" t="str">
        <f>IF(P3=VLOOKUP(P3,'[1]PAYMENT PM STIKER'!$A$9:$A$51,1,0),"TRUE","FALSE")</f>
        <v>TRUE</v>
      </c>
      <c r="R3" t="s">
        <v>153</v>
      </c>
      <c r="S3">
        <v>8235</v>
      </c>
      <c r="T3" s="92" t="s">
        <v>154</v>
      </c>
      <c r="U3" t="s">
        <v>12</v>
      </c>
      <c r="V3" s="92">
        <v>43970</v>
      </c>
      <c r="W3">
        <v>231240</v>
      </c>
      <c r="X3">
        <f t="shared" ref="X3:X18" si="1">W3+5000</f>
        <v>236240</v>
      </c>
      <c r="Y3" s="92">
        <f t="shared" ref="Y3:Y18" si="2">V3+56</f>
        <v>44026</v>
      </c>
      <c r="Z3" t="str">
        <f>VLOOKUP(P3,'[1]PAYMENT PM STIKER'!$A$3:$X$51,23,0)</f>
        <v/>
      </c>
      <c r="AA3" s="35" t="s">
        <v>81</v>
      </c>
    </row>
    <row r="4" spans="1:27" x14ac:dyDescent="0.25">
      <c r="A4" s="8">
        <f>A3+1</f>
        <v>2</v>
      </c>
      <c r="B4" s="111" t="s">
        <v>4</v>
      </c>
      <c r="C4" s="8" t="str">
        <f t="shared" si="0"/>
        <v>PA 1529 MC</v>
      </c>
      <c r="D4" s="40">
        <v>43965</v>
      </c>
      <c r="E4" s="43">
        <v>148086</v>
      </c>
      <c r="F4" s="43">
        <f>E4+5000</f>
        <v>153086</v>
      </c>
      <c r="G4" s="6">
        <f>D4+56</f>
        <v>44021</v>
      </c>
      <c r="H4" s="100">
        <v>200000</v>
      </c>
      <c r="I4" s="114">
        <v>43987</v>
      </c>
      <c r="J4" s="101" t="s">
        <v>180</v>
      </c>
      <c r="K4" s="117" t="s">
        <v>182</v>
      </c>
      <c r="L4" s="91" t="s">
        <v>187</v>
      </c>
      <c r="M4" t="s">
        <v>153</v>
      </c>
      <c r="N4">
        <v>1529</v>
      </c>
      <c r="O4" t="s">
        <v>152</v>
      </c>
      <c r="P4" t="s">
        <v>108</v>
      </c>
      <c r="Q4" s="86" t="str">
        <f>IF(P4=VLOOKUP(P4,'[1]PAYMENT PM STIKER'!$A$9:$A$51,1,0),"TRUE","FALSE")</f>
        <v>TRUE</v>
      </c>
      <c r="R4" t="s">
        <v>153</v>
      </c>
      <c r="S4">
        <v>1585</v>
      </c>
      <c r="T4" s="92" t="s">
        <v>152</v>
      </c>
      <c r="U4" t="s">
        <v>12</v>
      </c>
      <c r="V4" s="92">
        <v>43965</v>
      </c>
      <c r="W4">
        <v>166635</v>
      </c>
      <c r="X4">
        <f t="shared" si="1"/>
        <v>171635</v>
      </c>
      <c r="Y4" s="92">
        <f t="shared" si="2"/>
        <v>44021</v>
      </c>
      <c r="Z4" t="str">
        <f>VLOOKUP(P4,'[1]PAYMENT PM STIKER'!$A$3:$X$51,23,0)</f>
        <v/>
      </c>
      <c r="AA4" s="35" t="s">
        <v>81</v>
      </c>
    </row>
    <row r="5" spans="1:27" x14ac:dyDescent="0.25">
      <c r="A5" s="8">
        <f t="shared" ref="A5:A19" si="3">A4+1</f>
        <v>3</v>
      </c>
      <c r="B5" s="111" t="s">
        <v>66</v>
      </c>
      <c r="C5" s="8" t="str">
        <f t="shared" si="0"/>
        <v>PA 8007 MK</v>
      </c>
      <c r="D5" s="40">
        <v>43966</v>
      </c>
      <c r="E5" s="43">
        <v>38734</v>
      </c>
      <c r="F5" s="83">
        <v>43734</v>
      </c>
      <c r="G5" s="40">
        <v>44022</v>
      </c>
      <c r="H5" s="100">
        <v>200000</v>
      </c>
      <c r="I5" s="114">
        <v>43987</v>
      </c>
      <c r="J5" s="101" t="s">
        <v>180</v>
      </c>
      <c r="K5" s="117" t="s">
        <v>182</v>
      </c>
      <c r="L5" s="91" t="s">
        <v>187</v>
      </c>
      <c r="M5" t="s">
        <v>153</v>
      </c>
      <c r="N5">
        <v>8007</v>
      </c>
      <c r="O5" t="s">
        <v>158</v>
      </c>
      <c r="P5" t="s">
        <v>177</v>
      </c>
      <c r="Q5" s="86" t="str">
        <f>IF(P5=VLOOKUP(P5,'[1]PAYMENT PM STIKER'!$A$9:$A$51,1,0),"TRUE","FALSE")</f>
        <v>TRUE</v>
      </c>
      <c r="R5" t="s">
        <v>153</v>
      </c>
      <c r="S5">
        <v>8007</v>
      </c>
      <c r="T5" s="92" t="s">
        <v>158</v>
      </c>
      <c r="U5" t="s">
        <v>12</v>
      </c>
      <c r="V5" s="92">
        <v>43966</v>
      </c>
      <c r="W5">
        <v>38734</v>
      </c>
      <c r="X5">
        <f t="shared" si="1"/>
        <v>43734</v>
      </c>
      <c r="Y5" s="92">
        <f t="shared" si="2"/>
        <v>44022</v>
      </c>
      <c r="Z5" t="str">
        <f>VLOOKUP(P5,'[1]PAYMENT PM STIKER'!$A$3:$X$51,23,0)</f>
        <v/>
      </c>
      <c r="AA5" s="35" t="s">
        <v>81</v>
      </c>
    </row>
    <row r="6" spans="1:27" x14ac:dyDescent="0.25">
      <c r="A6" s="8">
        <f t="shared" si="3"/>
        <v>4</v>
      </c>
      <c r="B6" s="111" t="s">
        <v>30</v>
      </c>
      <c r="C6" s="8" t="str">
        <f t="shared" si="0"/>
        <v>PA 8002 MH</v>
      </c>
      <c r="D6" s="40">
        <v>43966</v>
      </c>
      <c r="E6" s="43">
        <v>93487</v>
      </c>
      <c r="F6" s="83">
        <f>E6+5000</f>
        <v>98487</v>
      </c>
      <c r="G6" s="40">
        <v>44022</v>
      </c>
      <c r="H6" s="100">
        <v>200000</v>
      </c>
      <c r="I6" s="114">
        <v>43987</v>
      </c>
      <c r="J6" s="101" t="s">
        <v>180</v>
      </c>
      <c r="K6" s="117" t="s">
        <v>182</v>
      </c>
      <c r="L6" s="91" t="s">
        <v>187</v>
      </c>
      <c r="M6" t="s">
        <v>153</v>
      </c>
      <c r="N6">
        <v>8002</v>
      </c>
      <c r="O6" t="s">
        <v>156</v>
      </c>
      <c r="P6" t="s">
        <v>124</v>
      </c>
      <c r="Q6" s="86" t="str">
        <f>IF(P6=VLOOKUP(P6,'[1]PAYMENT PM STIKER'!$A$9:$A$51,1,0),"TRUE","FALSE")</f>
        <v>TRUE</v>
      </c>
      <c r="R6" t="s">
        <v>153</v>
      </c>
      <c r="S6">
        <v>8002</v>
      </c>
      <c r="T6" s="92" t="s">
        <v>156</v>
      </c>
      <c r="U6" t="s">
        <v>12</v>
      </c>
      <c r="V6" s="92">
        <v>43966</v>
      </c>
      <c r="W6">
        <v>93487</v>
      </c>
      <c r="X6">
        <f t="shared" si="1"/>
        <v>98487</v>
      </c>
      <c r="Y6" s="92">
        <f t="shared" si="2"/>
        <v>44022</v>
      </c>
      <c r="Z6" t="str">
        <f>VLOOKUP(P6,'[1]PAYMENT PM STIKER'!$A$3:$X$51,23,0)</f>
        <v/>
      </c>
      <c r="AA6" s="35" t="s">
        <v>81</v>
      </c>
    </row>
    <row r="7" spans="1:27" x14ac:dyDescent="0.25">
      <c r="A7" s="8">
        <f t="shared" si="3"/>
        <v>5</v>
      </c>
      <c r="B7" s="111" t="s">
        <v>5</v>
      </c>
      <c r="C7" s="8" t="str">
        <f t="shared" si="0"/>
        <v>PA 8235 MB</v>
      </c>
      <c r="D7" s="40">
        <v>43970</v>
      </c>
      <c r="E7" s="43">
        <v>231240</v>
      </c>
      <c r="F7" s="43">
        <f>E7+5000</f>
        <v>236240</v>
      </c>
      <c r="G7" s="6">
        <f>D7+56</f>
        <v>44026</v>
      </c>
      <c r="H7" s="100">
        <v>200000</v>
      </c>
      <c r="I7" s="114">
        <v>43987</v>
      </c>
      <c r="J7" s="101" t="s">
        <v>180</v>
      </c>
      <c r="K7" s="117" t="s">
        <v>182</v>
      </c>
      <c r="L7" s="91" t="s">
        <v>187</v>
      </c>
      <c r="M7" t="s">
        <v>153</v>
      </c>
      <c r="N7">
        <v>8235</v>
      </c>
      <c r="O7" t="s">
        <v>154</v>
      </c>
      <c r="P7" t="s">
        <v>107</v>
      </c>
      <c r="Q7" s="86" t="str">
        <f>IF(P7=VLOOKUP(P7,'[1]PAYMENT PM STIKER'!$A$9:$A$51,1,0),"TRUE","FALSE")</f>
        <v>TRUE</v>
      </c>
      <c r="R7" t="s">
        <v>153</v>
      </c>
      <c r="S7">
        <v>1529</v>
      </c>
      <c r="T7" s="92" t="s">
        <v>152</v>
      </c>
      <c r="U7" t="s">
        <v>12</v>
      </c>
      <c r="V7" s="92">
        <v>43965</v>
      </c>
      <c r="W7">
        <v>148086</v>
      </c>
      <c r="X7">
        <f t="shared" si="1"/>
        <v>153086</v>
      </c>
      <c r="Y7" s="92">
        <f t="shared" si="2"/>
        <v>44021</v>
      </c>
      <c r="Z7" t="str">
        <f>VLOOKUP(P7,'[1]PAYMENT PM STIKER'!$A$3:$X$51,23,0)</f>
        <v/>
      </c>
      <c r="AA7" s="35" t="s">
        <v>81</v>
      </c>
    </row>
    <row r="8" spans="1:27" x14ac:dyDescent="0.25">
      <c r="A8" s="8">
        <f t="shared" si="3"/>
        <v>6</v>
      </c>
      <c r="B8" s="111" t="s">
        <v>56</v>
      </c>
      <c r="C8" s="8" t="str">
        <f t="shared" si="0"/>
        <v>DS 1738 MI</v>
      </c>
      <c r="D8" s="40">
        <v>43970</v>
      </c>
      <c r="E8" s="43">
        <v>59070</v>
      </c>
      <c r="F8" s="43">
        <f>E8+5000</f>
        <v>64070</v>
      </c>
      <c r="G8" s="6">
        <f>D8+56</f>
        <v>44026</v>
      </c>
      <c r="H8" s="100">
        <v>200000</v>
      </c>
      <c r="I8" s="114">
        <v>43987</v>
      </c>
      <c r="J8" s="101" t="s">
        <v>180</v>
      </c>
      <c r="K8" s="117" t="s">
        <v>182</v>
      </c>
      <c r="L8" s="91" t="s">
        <v>187</v>
      </c>
      <c r="M8" t="s">
        <v>149</v>
      </c>
      <c r="N8">
        <v>1738</v>
      </c>
      <c r="O8" t="s">
        <v>157</v>
      </c>
      <c r="P8" t="s">
        <v>112</v>
      </c>
      <c r="Q8" s="86" t="str">
        <f>IF(P8=VLOOKUP(P8,'[1]PAYMENT PM STIKER'!$A$9:$A$51,1,0),"TRUE","FALSE")</f>
        <v>TRUE</v>
      </c>
      <c r="R8" t="s">
        <v>153</v>
      </c>
      <c r="S8">
        <v>8115</v>
      </c>
      <c r="T8" s="92" t="s">
        <v>152</v>
      </c>
      <c r="U8" t="s">
        <v>12</v>
      </c>
      <c r="V8" s="92">
        <v>43965</v>
      </c>
      <c r="W8">
        <v>75148</v>
      </c>
      <c r="X8">
        <f t="shared" si="1"/>
        <v>80148</v>
      </c>
      <c r="Y8" s="92">
        <f t="shared" si="2"/>
        <v>44021</v>
      </c>
      <c r="Z8" t="str">
        <f>VLOOKUP(P8,'[1]PAYMENT PM STIKER'!$A$3:$X$51,23,0)</f>
        <v/>
      </c>
      <c r="AA8" s="35" t="s">
        <v>81</v>
      </c>
    </row>
    <row r="9" spans="1:27" x14ac:dyDescent="0.25">
      <c r="A9" s="8">
        <f t="shared" si="3"/>
        <v>7</v>
      </c>
      <c r="B9" s="112" t="s">
        <v>33</v>
      </c>
      <c r="C9" s="96" t="s">
        <v>114</v>
      </c>
      <c r="D9" s="97">
        <v>43966</v>
      </c>
      <c r="E9" s="98">
        <v>25759</v>
      </c>
      <c r="F9" s="99">
        <f>E9+5000</f>
        <v>30759</v>
      </c>
      <c r="G9" s="97">
        <f>D9+56</f>
        <v>44022</v>
      </c>
      <c r="H9" s="100">
        <v>200000</v>
      </c>
      <c r="I9" s="114">
        <v>43987</v>
      </c>
      <c r="J9" s="101" t="s">
        <v>180</v>
      </c>
      <c r="K9" s="117" t="s">
        <v>182</v>
      </c>
      <c r="L9" s="91" t="s">
        <v>187</v>
      </c>
      <c r="M9" t="s">
        <v>153</v>
      </c>
      <c r="N9">
        <v>1851</v>
      </c>
      <c r="O9" t="s">
        <v>151</v>
      </c>
      <c r="P9" t="s">
        <v>172</v>
      </c>
      <c r="Q9" s="86" t="str">
        <f>IF(P9=VLOOKUP(P9,'[1]PAYMENT PM STIKER'!$A$9:$A$51,1,0),"TRUE","FALSE")</f>
        <v>TRUE</v>
      </c>
      <c r="R9" t="s">
        <v>153</v>
      </c>
      <c r="S9">
        <v>1526</v>
      </c>
      <c r="T9" s="92" t="s">
        <v>160</v>
      </c>
      <c r="U9" t="s">
        <v>12</v>
      </c>
      <c r="V9" s="92">
        <v>43962</v>
      </c>
      <c r="W9">
        <v>62763</v>
      </c>
      <c r="X9">
        <f t="shared" si="1"/>
        <v>67763</v>
      </c>
      <c r="Y9" s="92">
        <f t="shared" si="2"/>
        <v>44018</v>
      </c>
      <c r="Z9" t="str">
        <f>VLOOKUP(P9,'[1]PAYMENT PM STIKER'!$A$3:$X$51,23,0)</f>
        <v/>
      </c>
      <c r="AA9" s="35" t="s">
        <v>81</v>
      </c>
    </row>
    <row r="10" spans="1:27" x14ac:dyDescent="0.25">
      <c r="A10" s="8">
        <f t="shared" si="3"/>
        <v>8</v>
      </c>
      <c r="B10" s="111" t="s">
        <v>79</v>
      </c>
      <c r="C10" s="118" t="str">
        <f t="shared" ref="C10:C15" si="4">M10&amp;" "&amp;N10&amp;" "&amp;O10</f>
        <v>PA 8103 MB</v>
      </c>
      <c r="D10" s="40">
        <v>43962</v>
      </c>
      <c r="E10" s="43">
        <v>260695</v>
      </c>
      <c r="F10" s="83">
        <v>265695</v>
      </c>
      <c r="G10" s="40">
        <v>44018</v>
      </c>
      <c r="H10" s="100">
        <v>200000</v>
      </c>
      <c r="I10" s="114">
        <v>43987</v>
      </c>
      <c r="J10" s="101" t="s">
        <v>180</v>
      </c>
      <c r="K10" s="117" t="s">
        <v>182</v>
      </c>
      <c r="L10" s="91" t="s">
        <v>187</v>
      </c>
      <c r="M10" t="s">
        <v>153</v>
      </c>
      <c r="N10">
        <v>8103</v>
      </c>
      <c r="O10" t="s">
        <v>154</v>
      </c>
      <c r="P10" s="93" t="s">
        <v>93</v>
      </c>
      <c r="Q10" s="86" t="str">
        <f>IF(P10=VLOOKUP(P10,'[1]PAYMENT PM STIKER'!$A$9:$A$51,1,0),"TRUE","FALSE")</f>
        <v>TRUE</v>
      </c>
      <c r="R10" t="s">
        <v>153</v>
      </c>
      <c r="S10">
        <v>8103</v>
      </c>
      <c r="T10" s="92" t="s">
        <v>154</v>
      </c>
      <c r="U10" t="s">
        <v>12</v>
      </c>
      <c r="V10" s="92">
        <v>43962</v>
      </c>
      <c r="W10">
        <v>260695</v>
      </c>
      <c r="X10">
        <f t="shared" si="1"/>
        <v>265695</v>
      </c>
      <c r="Y10" s="92">
        <f t="shared" si="2"/>
        <v>44018</v>
      </c>
      <c r="Z10" t="str">
        <f>VLOOKUP(P10,'[1]PAYMENT PM STIKER'!$A$3:$X$51,23,0)</f>
        <v/>
      </c>
      <c r="AA10" s="35" t="s">
        <v>81</v>
      </c>
    </row>
    <row r="11" spans="1:27" x14ac:dyDescent="0.25">
      <c r="A11" s="8">
        <f t="shared" si="3"/>
        <v>9</v>
      </c>
      <c r="B11" s="111" t="s">
        <v>28</v>
      </c>
      <c r="C11" s="118" t="str">
        <f t="shared" si="4"/>
        <v>PA 8007 ML</v>
      </c>
      <c r="D11" s="40">
        <v>43915</v>
      </c>
      <c r="E11" s="43">
        <v>30533</v>
      </c>
      <c r="F11" s="83">
        <v>35533</v>
      </c>
      <c r="G11" s="40">
        <v>43971</v>
      </c>
      <c r="H11" s="100">
        <v>200000</v>
      </c>
      <c r="I11" s="114">
        <v>43987</v>
      </c>
      <c r="J11" s="101" t="s">
        <v>180</v>
      </c>
      <c r="K11" s="117" t="s">
        <v>182</v>
      </c>
      <c r="L11" s="91" t="s">
        <v>187</v>
      </c>
      <c r="M11" t="s">
        <v>153</v>
      </c>
      <c r="N11">
        <v>8007</v>
      </c>
      <c r="O11" t="s">
        <v>159</v>
      </c>
      <c r="P11" t="s">
        <v>174</v>
      </c>
      <c r="Q11" s="86" t="str">
        <f>IF(P11=VLOOKUP(P11,'[1]PAYMENT PM STIKER'!$A$9:$A$51,1,0),"TRUE","FALSE")</f>
        <v>TRUE</v>
      </c>
      <c r="R11" t="s">
        <v>153</v>
      </c>
      <c r="S11">
        <v>8007</v>
      </c>
      <c r="T11" s="92" t="s">
        <v>159</v>
      </c>
      <c r="U11" t="s">
        <v>12</v>
      </c>
      <c r="V11" s="92">
        <v>43915</v>
      </c>
      <c r="W11">
        <v>30533</v>
      </c>
      <c r="X11">
        <f t="shared" si="1"/>
        <v>35533</v>
      </c>
      <c r="Y11" s="92">
        <f t="shared" si="2"/>
        <v>43971</v>
      </c>
      <c r="Z11">
        <v>200000</v>
      </c>
      <c r="AA11" s="35" t="s">
        <v>81</v>
      </c>
    </row>
    <row r="12" spans="1:27" x14ac:dyDescent="0.25">
      <c r="A12" s="8">
        <f t="shared" si="3"/>
        <v>10</v>
      </c>
      <c r="B12" s="111" t="s">
        <v>78</v>
      </c>
      <c r="C12" s="118" t="str">
        <f t="shared" si="4"/>
        <v>PA 8002 MI</v>
      </c>
      <c r="D12" s="40">
        <v>43907</v>
      </c>
      <c r="E12" s="43">
        <v>54787</v>
      </c>
      <c r="F12" s="83">
        <v>59787</v>
      </c>
      <c r="G12" s="40">
        <v>43963</v>
      </c>
      <c r="H12" s="100">
        <v>200000</v>
      </c>
      <c r="I12" s="114">
        <v>43987</v>
      </c>
      <c r="J12" s="101" t="s">
        <v>180</v>
      </c>
      <c r="K12" s="117" t="s">
        <v>182</v>
      </c>
      <c r="L12" s="91" t="s">
        <v>187</v>
      </c>
      <c r="M12" t="s">
        <v>153</v>
      </c>
      <c r="N12">
        <v>8002</v>
      </c>
      <c r="O12" t="s">
        <v>157</v>
      </c>
      <c r="P12" t="s">
        <v>173</v>
      </c>
      <c r="Q12" s="86" t="str">
        <f>IF(P12=VLOOKUP(P12,'[1]PAYMENT PM STIKER'!$A$9:$A$51,1,0),"TRUE","FALSE")</f>
        <v>TRUE</v>
      </c>
      <c r="R12" t="s">
        <v>153</v>
      </c>
      <c r="S12">
        <v>8002</v>
      </c>
      <c r="T12" s="92" t="s">
        <v>157</v>
      </c>
      <c r="U12" t="s">
        <v>12</v>
      </c>
      <c r="V12" s="92">
        <v>43907</v>
      </c>
      <c r="W12">
        <v>54787</v>
      </c>
      <c r="X12">
        <f t="shared" si="1"/>
        <v>59787</v>
      </c>
      <c r="Y12" s="92">
        <f t="shared" si="2"/>
        <v>43963</v>
      </c>
      <c r="Z12">
        <f>VLOOKUP(P12,'[1]PAYMENT PM STIKER'!$A$3:$X$51,23,0)</f>
        <v>400000</v>
      </c>
      <c r="AA12" s="35" t="s">
        <v>81</v>
      </c>
    </row>
    <row r="13" spans="1:27" x14ac:dyDescent="0.25">
      <c r="A13" s="8">
        <f t="shared" si="3"/>
        <v>11</v>
      </c>
      <c r="B13" s="111" t="s">
        <v>70</v>
      </c>
      <c r="C13" s="118" t="str">
        <f t="shared" si="4"/>
        <v>DS 8174 MC</v>
      </c>
      <c r="D13" s="40">
        <v>43959</v>
      </c>
      <c r="E13" s="39">
        <v>47826</v>
      </c>
      <c r="F13" s="82">
        <v>52826</v>
      </c>
      <c r="G13" s="40">
        <v>44015</v>
      </c>
      <c r="H13" s="100">
        <v>200000</v>
      </c>
      <c r="I13" s="114">
        <v>43987</v>
      </c>
      <c r="J13" s="101" t="s">
        <v>180</v>
      </c>
      <c r="K13" s="117" t="s">
        <v>182</v>
      </c>
      <c r="L13" s="91" t="s">
        <v>187</v>
      </c>
      <c r="M13" t="s">
        <v>149</v>
      </c>
      <c r="N13">
        <v>8174</v>
      </c>
      <c r="O13" t="s">
        <v>152</v>
      </c>
      <c r="P13" s="93" t="s">
        <v>175</v>
      </c>
      <c r="Q13" s="86" t="e">
        <f>IF(P13=VLOOKUP(P13,'[1]PAYMENT PM STIKER'!$A$9:$A$51,1,0),"TRUE","FALSE")</f>
        <v>#N/A</v>
      </c>
      <c r="R13" t="s">
        <v>149</v>
      </c>
      <c r="S13">
        <v>8174</v>
      </c>
      <c r="T13" s="92" t="s">
        <v>152</v>
      </c>
      <c r="U13" t="s">
        <v>12</v>
      </c>
      <c r="V13" s="92">
        <v>43959</v>
      </c>
      <c r="W13">
        <v>47826</v>
      </c>
      <c r="X13">
        <f t="shared" si="1"/>
        <v>52826</v>
      </c>
      <c r="Y13" s="92">
        <f t="shared" si="2"/>
        <v>44015</v>
      </c>
      <c r="Z13" t="str">
        <f>VLOOKUP(P13,'[1]PAYMENT PM STIKER'!$A$3:$X$51,23,0)</f>
        <v/>
      </c>
      <c r="AA13" s="35" t="s">
        <v>81</v>
      </c>
    </row>
    <row r="14" spans="1:27" x14ac:dyDescent="0.25">
      <c r="A14" s="8">
        <f t="shared" si="3"/>
        <v>12</v>
      </c>
      <c r="B14" s="111" t="s">
        <v>71</v>
      </c>
      <c r="C14" s="118" t="str">
        <f t="shared" si="4"/>
        <v>DS 8192 ME</v>
      </c>
      <c r="D14" s="40">
        <v>43957</v>
      </c>
      <c r="E14" s="39">
        <v>90483</v>
      </c>
      <c r="F14" s="82">
        <v>95483</v>
      </c>
      <c r="G14" s="40">
        <v>44013</v>
      </c>
      <c r="H14" s="100">
        <v>200000</v>
      </c>
      <c r="I14" s="114">
        <v>43987</v>
      </c>
      <c r="J14" s="101" t="s">
        <v>180</v>
      </c>
      <c r="K14" s="117" t="s">
        <v>182</v>
      </c>
      <c r="L14" s="91" t="s">
        <v>187</v>
      </c>
      <c r="M14" t="s">
        <v>149</v>
      </c>
      <c r="N14">
        <v>8192</v>
      </c>
      <c r="O14" t="s">
        <v>150</v>
      </c>
      <c r="P14" s="93" t="s">
        <v>123</v>
      </c>
      <c r="Q14" s="86" t="str">
        <f>IF(P14=VLOOKUP(P14,'[1]PAYMENT PM STIKER'!$A$9:$A$51,1,0),"TRUE","FALSE")</f>
        <v>TRUE</v>
      </c>
      <c r="R14" t="s">
        <v>149</v>
      </c>
      <c r="S14">
        <v>8192</v>
      </c>
      <c r="T14" s="92" t="s">
        <v>150</v>
      </c>
      <c r="U14" t="s">
        <v>12</v>
      </c>
      <c r="V14" s="92">
        <v>43957</v>
      </c>
      <c r="W14">
        <v>90483</v>
      </c>
      <c r="X14">
        <f t="shared" si="1"/>
        <v>95483</v>
      </c>
      <c r="Y14" s="92">
        <f t="shared" si="2"/>
        <v>44013</v>
      </c>
      <c r="Z14" t="str">
        <f>VLOOKUP(P14,'[1]PAYMENT PM STIKER'!$A$3:$X$51,23,0)</f>
        <v/>
      </c>
      <c r="AA14" s="35" t="s">
        <v>81</v>
      </c>
    </row>
    <row r="15" spans="1:27" x14ac:dyDescent="0.25">
      <c r="A15" s="8">
        <f t="shared" si="3"/>
        <v>13</v>
      </c>
      <c r="B15" s="111" t="s">
        <v>32</v>
      </c>
      <c r="C15" s="118" t="str">
        <f t="shared" si="4"/>
        <v>PA 8002 MK</v>
      </c>
      <c r="D15" s="40">
        <v>43957</v>
      </c>
      <c r="E15" s="43">
        <v>32061</v>
      </c>
      <c r="F15" s="83">
        <v>37061</v>
      </c>
      <c r="G15" s="40">
        <v>44013</v>
      </c>
      <c r="H15" s="100">
        <v>200000</v>
      </c>
      <c r="I15" s="114">
        <v>43987</v>
      </c>
      <c r="J15" s="101" t="s">
        <v>180</v>
      </c>
      <c r="K15" s="117" t="s">
        <v>182</v>
      </c>
      <c r="L15" s="91" t="s">
        <v>187</v>
      </c>
      <c r="M15" t="s">
        <v>153</v>
      </c>
      <c r="N15">
        <v>8002</v>
      </c>
      <c r="O15" t="s">
        <v>158</v>
      </c>
      <c r="P15" t="s">
        <v>176</v>
      </c>
      <c r="Q15" s="86" t="str">
        <f>IF(P15=VLOOKUP(P15,'[1]PAYMENT PM STIKER'!$A$9:$A$51,1,0),"TRUE","FALSE")</f>
        <v>TRUE</v>
      </c>
      <c r="R15" t="s">
        <v>153</v>
      </c>
      <c r="S15">
        <v>8002</v>
      </c>
      <c r="T15" s="92" t="s">
        <v>158</v>
      </c>
      <c r="U15" t="s">
        <v>12</v>
      </c>
      <c r="V15" s="92">
        <v>43957</v>
      </c>
      <c r="W15">
        <v>32061</v>
      </c>
      <c r="X15">
        <f t="shared" si="1"/>
        <v>37061</v>
      </c>
      <c r="Y15" s="92">
        <f t="shared" si="2"/>
        <v>44013</v>
      </c>
      <c r="Z15" t="str">
        <f>VLOOKUP(P15,'[1]PAYMENT PM STIKER'!$A$3:$X$51,23,0)</f>
        <v/>
      </c>
      <c r="AA15" s="35" t="s">
        <v>81</v>
      </c>
    </row>
    <row r="16" spans="1:27" x14ac:dyDescent="0.25">
      <c r="A16" s="8">
        <f t="shared" si="3"/>
        <v>14</v>
      </c>
      <c r="B16" s="111" t="s">
        <v>85</v>
      </c>
      <c r="C16" s="118" t="s">
        <v>85</v>
      </c>
      <c r="D16" s="40">
        <v>43949</v>
      </c>
      <c r="E16" s="43">
        <v>109434</v>
      </c>
      <c r="F16" s="83">
        <v>114434</v>
      </c>
      <c r="G16" s="40">
        <v>44005</v>
      </c>
      <c r="H16" s="100">
        <v>300000</v>
      </c>
      <c r="I16" s="114">
        <v>43987</v>
      </c>
      <c r="J16" s="101" t="s">
        <v>180</v>
      </c>
      <c r="K16" s="117" t="s">
        <v>182</v>
      </c>
      <c r="L16" s="91" t="s">
        <v>187</v>
      </c>
      <c r="M16" t="s">
        <v>85</v>
      </c>
      <c r="P16" s="8" t="s">
        <v>85</v>
      </c>
      <c r="Q16" s="86" t="str">
        <f>IF(P16=VLOOKUP(P16,'[1]PAYMENT PM STIKER'!$A$9:$A$51,1,0),"TRUE","FALSE")</f>
        <v>TRUE</v>
      </c>
      <c r="R16" t="s">
        <v>170</v>
      </c>
      <c r="S16">
        <v>-1</v>
      </c>
      <c r="T16" s="92"/>
      <c r="U16" t="s">
        <v>12</v>
      </c>
      <c r="V16" s="92">
        <v>43949</v>
      </c>
      <c r="W16">
        <v>109434</v>
      </c>
      <c r="X16">
        <f t="shared" si="1"/>
        <v>114434</v>
      </c>
      <c r="Y16" s="92">
        <f t="shared" si="2"/>
        <v>44005</v>
      </c>
      <c r="Z16" t="str">
        <f>VLOOKUP(P16,'[1]PAYMENT PM STIKER'!$A$3:$X$51,23,0)</f>
        <v/>
      </c>
      <c r="AA16" s="35" t="s">
        <v>81</v>
      </c>
    </row>
    <row r="17" spans="1:27" x14ac:dyDescent="0.25">
      <c r="A17" s="8">
        <f t="shared" si="3"/>
        <v>15</v>
      </c>
      <c r="B17" s="111" t="s">
        <v>19</v>
      </c>
      <c r="C17" s="118" t="str">
        <f>M17&amp;" "&amp;N17&amp;" "&amp;O17</f>
        <v>PA 1526 MV</v>
      </c>
      <c r="D17" s="40">
        <v>43962</v>
      </c>
      <c r="E17" s="43">
        <v>62763</v>
      </c>
      <c r="F17" s="83">
        <v>67763</v>
      </c>
      <c r="G17" s="40">
        <v>44018</v>
      </c>
      <c r="H17" s="100">
        <v>200000</v>
      </c>
      <c r="I17" s="114">
        <v>43987</v>
      </c>
      <c r="J17" s="101" t="s">
        <v>180</v>
      </c>
      <c r="K17" s="117" t="s">
        <v>182</v>
      </c>
      <c r="L17" s="91" t="s">
        <v>187</v>
      </c>
      <c r="M17" t="s">
        <v>153</v>
      </c>
      <c r="N17">
        <v>1526</v>
      </c>
      <c r="O17" t="s">
        <v>160</v>
      </c>
      <c r="P17" t="s">
        <v>106</v>
      </c>
      <c r="Q17" s="86" t="e">
        <f>IF(P17=VLOOKUP(P17,'[1]PAYMENT PM STIKER'!$A$9:$A$51,1,0),"TRUE","FALSE")</f>
        <v>#N/A</v>
      </c>
      <c r="R17" t="s">
        <v>149</v>
      </c>
      <c r="S17">
        <v>1738</v>
      </c>
      <c r="T17" s="92" t="s">
        <v>157</v>
      </c>
      <c r="U17" t="s">
        <v>12</v>
      </c>
      <c r="V17" s="92">
        <v>43970</v>
      </c>
      <c r="W17">
        <v>59070</v>
      </c>
      <c r="X17">
        <f t="shared" si="1"/>
        <v>64070</v>
      </c>
      <c r="Y17" s="92">
        <f t="shared" si="2"/>
        <v>44026</v>
      </c>
      <c r="Z17" t="str">
        <f>VLOOKUP(P17,'[1]PAYMENT PM STIKER'!$A$3:$X$51,23,0)</f>
        <v/>
      </c>
      <c r="AA17" s="35" t="s">
        <v>81</v>
      </c>
    </row>
    <row r="18" spans="1:27" x14ac:dyDescent="0.25">
      <c r="A18" s="8">
        <f t="shared" si="3"/>
        <v>16</v>
      </c>
      <c r="B18" s="111" t="s">
        <v>69</v>
      </c>
      <c r="C18" s="118" t="str">
        <f>M18&amp;" "&amp;N18&amp;" "&amp;O18</f>
        <v>PA 1510 MQ</v>
      </c>
      <c r="D18" s="40">
        <v>43962</v>
      </c>
      <c r="E18" s="43">
        <v>191160</v>
      </c>
      <c r="F18" s="83">
        <v>196160</v>
      </c>
      <c r="G18" s="40">
        <v>44018</v>
      </c>
      <c r="H18" s="100">
        <v>200000</v>
      </c>
      <c r="I18" s="114">
        <v>43987</v>
      </c>
      <c r="J18" s="101" t="s">
        <v>180</v>
      </c>
      <c r="K18" s="117" t="s">
        <v>182</v>
      </c>
      <c r="L18" s="91" t="s">
        <v>187</v>
      </c>
      <c r="M18" t="s">
        <v>153</v>
      </c>
      <c r="N18">
        <v>1510</v>
      </c>
      <c r="O18" t="s">
        <v>155</v>
      </c>
      <c r="P18" s="93" t="s">
        <v>94</v>
      </c>
      <c r="Q18" s="86" t="str">
        <f>IF(P18=VLOOKUP(P18,'[1]PAYMENT PM STIKER'!$A$9:$A$51,1,0),"TRUE","FALSE")</f>
        <v>TRUE</v>
      </c>
      <c r="R18" t="s">
        <v>153</v>
      </c>
      <c r="S18">
        <v>1510</v>
      </c>
      <c r="T18" s="92" t="s">
        <v>155</v>
      </c>
      <c r="U18" t="s">
        <v>12</v>
      </c>
      <c r="V18" s="92">
        <v>43962</v>
      </c>
      <c r="W18">
        <v>191160</v>
      </c>
      <c r="X18">
        <f t="shared" si="1"/>
        <v>196160</v>
      </c>
      <c r="Y18" s="92">
        <f t="shared" si="2"/>
        <v>44018</v>
      </c>
      <c r="Z18" t="str">
        <f>VLOOKUP(P18,'[1]PAYMENT PM STIKER'!$A$3:$X$51,23,0)</f>
        <v/>
      </c>
      <c r="AA18" s="35" t="s">
        <v>81</v>
      </c>
    </row>
    <row r="19" spans="1:27" x14ac:dyDescent="0.25">
      <c r="A19" s="8">
        <f t="shared" si="3"/>
        <v>17</v>
      </c>
      <c r="B19" s="111" t="s">
        <v>49</v>
      </c>
      <c r="C19" s="118" t="str">
        <f t="shared" ref="C19:C43" si="5">M19&amp;" "&amp;N19&amp;" "&amp;O19</f>
        <v>DS 1737 MD</v>
      </c>
      <c r="D19" s="40">
        <v>43962</v>
      </c>
      <c r="E19" s="39">
        <v>102959</v>
      </c>
      <c r="F19" s="82">
        <v>107959</v>
      </c>
      <c r="G19" s="40">
        <v>44018</v>
      </c>
      <c r="H19" s="100">
        <v>200000</v>
      </c>
      <c r="I19" s="114">
        <v>43987</v>
      </c>
      <c r="J19" s="101" t="s">
        <v>180</v>
      </c>
      <c r="K19" s="117" t="s">
        <v>182</v>
      </c>
      <c r="L19" s="91" t="s">
        <v>187</v>
      </c>
      <c r="M19" t="s">
        <v>149</v>
      </c>
      <c r="N19">
        <v>1737</v>
      </c>
      <c r="O19" t="s">
        <v>151</v>
      </c>
      <c r="P19" s="93" t="s">
        <v>92</v>
      </c>
      <c r="Q19" s="86" t="e">
        <f>IF(P19=VLOOKUP(P19,'[1]PAYMENT PM STIKER'!$A$9:$A$51,1,0),"TRUE","FALSE")</f>
        <v>#N/A</v>
      </c>
      <c r="R19" t="s">
        <v>149</v>
      </c>
      <c r="S19">
        <v>1737</v>
      </c>
      <c r="T19" s="92" t="s">
        <v>151</v>
      </c>
      <c r="U19" t="s">
        <v>12</v>
      </c>
      <c r="V19" s="92">
        <v>43962</v>
      </c>
      <c r="W19">
        <v>102959</v>
      </c>
      <c r="X19">
        <f t="shared" ref="X19:X44" si="6">W19+5000</f>
        <v>107959</v>
      </c>
      <c r="Y19" s="92">
        <f t="shared" ref="Y19:Y44" si="7">V19+56</f>
        <v>44018</v>
      </c>
      <c r="Z19" t="str">
        <f>VLOOKUP(P19,'[1]PAYMENT PM STIKER'!$A$3:$X$51,23,0)</f>
        <v/>
      </c>
      <c r="AA19" s="35" t="s">
        <v>81</v>
      </c>
    </row>
    <row r="20" spans="1:27" x14ac:dyDescent="0.25">
      <c r="A20" s="8">
        <v>1</v>
      </c>
      <c r="B20" s="113" t="s">
        <v>2</v>
      </c>
      <c r="C20" s="8" t="str">
        <f t="shared" si="5"/>
        <v>PA 1585 MC</v>
      </c>
      <c r="D20" s="40">
        <v>43965</v>
      </c>
      <c r="E20" s="43">
        <v>166635</v>
      </c>
      <c r="F20" s="43">
        <f t="shared" ref="F20:F43" si="8">E20+5000</f>
        <v>171635</v>
      </c>
      <c r="G20" s="6">
        <f t="shared" ref="G20:G43" si="9">D20+56</f>
        <v>44021</v>
      </c>
      <c r="H20" s="50">
        <v>200000</v>
      </c>
      <c r="I20" s="115">
        <v>43987</v>
      </c>
      <c r="J20" s="102" t="s">
        <v>178</v>
      </c>
      <c r="K20" s="116" t="s">
        <v>183</v>
      </c>
      <c r="L20" s="52" t="s">
        <v>188</v>
      </c>
      <c r="M20" t="s">
        <v>153</v>
      </c>
      <c r="N20">
        <v>1585</v>
      </c>
      <c r="O20" t="s">
        <v>152</v>
      </c>
      <c r="P20" t="s">
        <v>121</v>
      </c>
      <c r="Q20" s="86" t="str">
        <f>IF(P20=VLOOKUP(P20,'[1]PAYMENT PM STIKER'!$A$9:$A$51,1,0),"TRUE","FALSE")</f>
        <v>TRUE</v>
      </c>
      <c r="R20" t="s">
        <v>149</v>
      </c>
      <c r="S20">
        <v>1758</v>
      </c>
      <c r="T20" s="92" t="s">
        <v>152</v>
      </c>
      <c r="U20" t="s">
        <v>12</v>
      </c>
      <c r="V20" s="92">
        <v>43964</v>
      </c>
      <c r="W20">
        <v>150901</v>
      </c>
      <c r="X20">
        <f t="shared" si="6"/>
        <v>155901</v>
      </c>
      <c r="Y20" s="92">
        <f t="shared" si="7"/>
        <v>44020</v>
      </c>
      <c r="Z20" t="str">
        <f>VLOOKUP(P20,'[1]PAYMENT PM STIKER'!$A$3:$X$51,23,0)</f>
        <v/>
      </c>
      <c r="AA20" s="35" t="s">
        <v>81</v>
      </c>
    </row>
    <row r="21" spans="1:27" x14ac:dyDescent="0.25">
      <c r="A21" s="8">
        <f t="shared" ref="A21:A44" si="10">A20+1</f>
        <v>2</v>
      </c>
      <c r="B21" s="113" t="s">
        <v>53</v>
      </c>
      <c r="C21" s="8" t="s">
        <v>121</v>
      </c>
      <c r="D21" s="40">
        <v>43964</v>
      </c>
      <c r="E21" s="43">
        <v>150901</v>
      </c>
      <c r="F21" s="43">
        <f t="shared" si="8"/>
        <v>155901</v>
      </c>
      <c r="G21" s="6">
        <f t="shared" si="9"/>
        <v>44020</v>
      </c>
      <c r="H21" s="50">
        <v>200000</v>
      </c>
      <c r="I21" s="115">
        <v>43987</v>
      </c>
      <c r="J21" s="102" t="s">
        <v>178</v>
      </c>
      <c r="K21" s="116" t="s">
        <v>183</v>
      </c>
      <c r="L21" s="52" t="s">
        <v>188</v>
      </c>
      <c r="M21" t="s">
        <v>149</v>
      </c>
      <c r="N21">
        <v>1758</v>
      </c>
      <c r="O21" t="s">
        <v>152</v>
      </c>
      <c r="P21" t="s">
        <v>95</v>
      </c>
      <c r="Q21" s="86" t="str">
        <f>IF(P21=VLOOKUP(P21,'[1]PAYMENT PM STIKER'!$A$9:$A$51,1,0),"TRUE","FALSE")</f>
        <v>TRUE</v>
      </c>
      <c r="R21" t="s">
        <v>153</v>
      </c>
      <c r="S21">
        <v>8215</v>
      </c>
      <c r="T21" s="92" t="s">
        <v>150</v>
      </c>
      <c r="U21" t="s">
        <v>12</v>
      </c>
      <c r="V21" s="92">
        <v>43966</v>
      </c>
      <c r="W21">
        <v>67683</v>
      </c>
      <c r="X21">
        <f t="shared" si="6"/>
        <v>72683</v>
      </c>
      <c r="Y21" s="92">
        <f t="shared" si="7"/>
        <v>44022</v>
      </c>
      <c r="Z21" t="str">
        <f>VLOOKUP(P21,'[1]PAYMENT PM STIKER'!$A$3:$X$51,23,0)</f>
        <v/>
      </c>
      <c r="AA21" s="35" t="s">
        <v>81</v>
      </c>
    </row>
    <row r="22" spans="1:27" x14ac:dyDescent="0.25">
      <c r="A22" s="8">
        <f t="shared" si="10"/>
        <v>3</v>
      </c>
      <c r="B22" s="113" t="s">
        <v>52</v>
      </c>
      <c r="C22" s="8" t="str">
        <f t="shared" si="5"/>
        <v>PA 8215 ME</v>
      </c>
      <c r="D22" s="40">
        <v>43966</v>
      </c>
      <c r="E22" s="43">
        <v>67683</v>
      </c>
      <c r="F22" s="43">
        <f t="shared" si="8"/>
        <v>72683</v>
      </c>
      <c r="G22" s="6">
        <f t="shared" si="9"/>
        <v>44022</v>
      </c>
      <c r="H22" s="50">
        <v>200000</v>
      </c>
      <c r="I22" s="115">
        <v>43987</v>
      </c>
      <c r="J22" s="102" t="s">
        <v>178</v>
      </c>
      <c r="K22" s="116" t="s">
        <v>183</v>
      </c>
      <c r="L22" s="52" t="s">
        <v>188</v>
      </c>
      <c r="M22" t="s">
        <v>153</v>
      </c>
      <c r="N22">
        <v>8215</v>
      </c>
      <c r="O22" t="s">
        <v>150</v>
      </c>
      <c r="P22" t="s">
        <v>96</v>
      </c>
      <c r="Q22" s="86" t="str">
        <f>IF(P22=VLOOKUP(P22,'[1]PAYMENT PM STIKER'!$A$9:$A$51,1,0),"TRUE","FALSE")</f>
        <v>TRUE</v>
      </c>
      <c r="R22" t="s">
        <v>153</v>
      </c>
      <c r="S22">
        <v>1510</v>
      </c>
      <c r="T22" s="92" t="s">
        <v>161</v>
      </c>
      <c r="U22" t="s">
        <v>12</v>
      </c>
      <c r="V22" s="92">
        <v>43969</v>
      </c>
      <c r="W22">
        <v>44507</v>
      </c>
      <c r="X22">
        <f t="shared" si="6"/>
        <v>49507</v>
      </c>
      <c r="Y22" s="92">
        <f t="shared" si="7"/>
        <v>44025</v>
      </c>
      <c r="Z22" t="str">
        <f>VLOOKUP(P22,'[1]PAYMENT PM STIKER'!$A$3:$X$51,23,0)</f>
        <v/>
      </c>
      <c r="AA22" s="35" t="s">
        <v>81</v>
      </c>
    </row>
    <row r="23" spans="1:27" x14ac:dyDescent="0.25">
      <c r="A23" s="8">
        <f t="shared" si="10"/>
        <v>4</v>
      </c>
      <c r="B23" s="113" t="s">
        <v>50</v>
      </c>
      <c r="C23" s="8" t="str">
        <f t="shared" si="5"/>
        <v>PA 1510 MU</v>
      </c>
      <c r="D23" s="40">
        <v>43969</v>
      </c>
      <c r="E23" s="43">
        <v>44507</v>
      </c>
      <c r="F23" s="43">
        <f t="shared" si="8"/>
        <v>49507</v>
      </c>
      <c r="G23" s="6">
        <f t="shared" si="9"/>
        <v>44025</v>
      </c>
      <c r="H23" s="50">
        <v>200000</v>
      </c>
      <c r="I23" s="115">
        <v>43987</v>
      </c>
      <c r="J23" s="102" t="s">
        <v>178</v>
      </c>
      <c r="K23" s="116" t="s">
        <v>183</v>
      </c>
      <c r="L23" s="52" t="s">
        <v>188</v>
      </c>
      <c r="M23" t="s">
        <v>153</v>
      </c>
      <c r="N23">
        <v>1510</v>
      </c>
      <c r="O23" t="s">
        <v>161</v>
      </c>
      <c r="P23" t="s">
        <v>97</v>
      </c>
      <c r="Q23" s="86" t="str">
        <f>IF(P23=VLOOKUP(P23,'[1]PAYMENT PM STIKER'!$A$9:$A$51,1,0),"TRUE","FALSE")</f>
        <v>TRUE</v>
      </c>
      <c r="R23" t="s">
        <v>153</v>
      </c>
      <c r="S23">
        <v>1510</v>
      </c>
      <c r="T23" s="92" t="s">
        <v>162</v>
      </c>
      <c r="U23" t="s">
        <v>12</v>
      </c>
      <c r="V23" s="92">
        <v>43971</v>
      </c>
      <c r="W23">
        <v>36102</v>
      </c>
      <c r="X23">
        <f t="shared" si="6"/>
        <v>41102</v>
      </c>
      <c r="Y23" s="92">
        <f t="shared" si="7"/>
        <v>44027</v>
      </c>
      <c r="Z23" t="str">
        <f>VLOOKUP(P23,'[1]PAYMENT PM STIKER'!$A$3:$X$51,23,0)</f>
        <v/>
      </c>
      <c r="AA23" s="35" t="s">
        <v>81</v>
      </c>
    </row>
    <row r="24" spans="1:27" x14ac:dyDescent="0.25">
      <c r="A24" s="8">
        <f t="shared" si="10"/>
        <v>5</v>
      </c>
      <c r="B24" s="113" t="s">
        <v>48</v>
      </c>
      <c r="C24" s="8" t="str">
        <f t="shared" si="5"/>
        <v>PA 1510 MT</v>
      </c>
      <c r="D24" s="40">
        <v>43971</v>
      </c>
      <c r="E24" s="43">
        <v>36102</v>
      </c>
      <c r="F24" s="43">
        <f t="shared" si="8"/>
        <v>41102</v>
      </c>
      <c r="G24" s="6">
        <f t="shared" si="9"/>
        <v>44027</v>
      </c>
      <c r="H24" s="50">
        <v>200000</v>
      </c>
      <c r="I24" s="115">
        <v>43987</v>
      </c>
      <c r="J24" s="102" t="s">
        <v>178</v>
      </c>
      <c r="K24" s="116" t="s">
        <v>183</v>
      </c>
      <c r="L24" s="52" t="s">
        <v>188</v>
      </c>
      <c r="M24" t="s">
        <v>153</v>
      </c>
      <c r="N24">
        <v>1510</v>
      </c>
      <c r="O24" t="s">
        <v>162</v>
      </c>
      <c r="P24" t="s">
        <v>104</v>
      </c>
      <c r="Q24" s="86" t="str">
        <f>IF(P24=VLOOKUP(P24,'[1]PAYMENT PM STIKER'!$A$9:$A$51,1,0),"TRUE","FALSE")</f>
        <v>TRUE</v>
      </c>
      <c r="R24" t="s">
        <v>153</v>
      </c>
      <c r="S24">
        <v>1510</v>
      </c>
      <c r="T24" s="92" t="s">
        <v>163</v>
      </c>
      <c r="U24" t="s">
        <v>12</v>
      </c>
      <c r="V24" s="92">
        <v>43969</v>
      </c>
      <c r="W24">
        <v>26385</v>
      </c>
      <c r="X24">
        <f t="shared" si="6"/>
        <v>31385</v>
      </c>
      <c r="Y24" s="92">
        <f t="shared" si="7"/>
        <v>44025</v>
      </c>
      <c r="Z24" t="str">
        <f>VLOOKUP(P24,'[1]PAYMENT PM STIKER'!$A$3:$X$51,23,0)</f>
        <v/>
      </c>
      <c r="AA24" s="35" t="s">
        <v>81</v>
      </c>
    </row>
    <row r="25" spans="1:27" x14ac:dyDescent="0.25">
      <c r="A25" s="8">
        <f t="shared" si="10"/>
        <v>6</v>
      </c>
      <c r="B25" s="113" t="s">
        <v>47</v>
      </c>
      <c r="C25" s="8" t="str">
        <f t="shared" si="5"/>
        <v>PA 1510 MX</v>
      </c>
      <c r="D25" s="40">
        <v>43969</v>
      </c>
      <c r="E25" s="43">
        <v>26385</v>
      </c>
      <c r="F25" s="43">
        <f t="shared" si="8"/>
        <v>31385</v>
      </c>
      <c r="G25" s="6">
        <f t="shared" si="9"/>
        <v>44025</v>
      </c>
      <c r="H25" s="50">
        <v>200000</v>
      </c>
      <c r="I25" s="115">
        <v>43987</v>
      </c>
      <c r="J25" s="102" t="s">
        <v>178</v>
      </c>
      <c r="K25" s="116" t="s">
        <v>183</v>
      </c>
      <c r="L25" s="52" t="s">
        <v>188</v>
      </c>
      <c r="M25" t="s">
        <v>153</v>
      </c>
      <c r="N25">
        <v>1510</v>
      </c>
      <c r="O25" t="s">
        <v>163</v>
      </c>
      <c r="P25" t="s">
        <v>109</v>
      </c>
      <c r="Q25" s="86" t="str">
        <f>IF(P25=VLOOKUP(P25,'[1]PAYMENT PM STIKER'!$A$9:$A$51,1,0),"TRUE","FALSE")</f>
        <v>TRUE</v>
      </c>
      <c r="R25" t="s">
        <v>153</v>
      </c>
      <c r="S25">
        <v>1539</v>
      </c>
      <c r="T25" s="92" t="s">
        <v>158</v>
      </c>
      <c r="U25" t="s">
        <v>12</v>
      </c>
      <c r="V25" s="92">
        <v>43970</v>
      </c>
      <c r="W25">
        <v>32416</v>
      </c>
      <c r="X25">
        <f t="shared" si="6"/>
        <v>37416</v>
      </c>
      <c r="Y25" s="92">
        <f t="shared" si="7"/>
        <v>44026</v>
      </c>
      <c r="Z25" t="str">
        <f>VLOOKUP(P25,'[1]PAYMENT PM STIKER'!$A$3:$X$51,23,0)</f>
        <v/>
      </c>
      <c r="AA25" s="35" t="s">
        <v>81</v>
      </c>
    </row>
    <row r="26" spans="1:27" x14ac:dyDescent="0.25">
      <c r="A26" s="8">
        <f t="shared" si="10"/>
        <v>7</v>
      </c>
      <c r="B26" s="113" t="s">
        <v>45</v>
      </c>
      <c r="C26" s="8" t="str">
        <f t="shared" si="5"/>
        <v>PA 1539 MK</v>
      </c>
      <c r="D26" s="40">
        <v>43970</v>
      </c>
      <c r="E26" s="43">
        <v>32416</v>
      </c>
      <c r="F26" s="43">
        <f t="shared" si="8"/>
        <v>37416</v>
      </c>
      <c r="G26" s="6">
        <f t="shared" si="9"/>
        <v>44026</v>
      </c>
      <c r="H26" s="50">
        <v>200000</v>
      </c>
      <c r="I26" s="115">
        <v>43987</v>
      </c>
      <c r="J26" s="102" t="s">
        <v>178</v>
      </c>
      <c r="K26" s="116" t="s">
        <v>183</v>
      </c>
      <c r="L26" s="52" t="s">
        <v>188</v>
      </c>
      <c r="M26" t="s">
        <v>153</v>
      </c>
      <c r="N26">
        <v>1539</v>
      </c>
      <c r="O26" t="s">
        <v>158</v>
      </c>
      <c r="P26" t="s">
        <v>113</v>
      </c>
      <c r="Q26" s="86" t="str">
        <f>IF(P26=VLOOKUP(P26,'[1]PAYMENT PM STIKER'!$A$9:$A$51,1,0),"TRUE","FALSE")</f>
        <v>TRUE</v>
      </c>
      <c r="R26" t="s">
        <v>153</v>
      </c>
      <c r="S26">
        <v>1510</v>
      </c>
      <c r="T26" s="92" t="s">
        <v>164</v>
      </c>
      <c r="U26" t="s">
        <v>12</v>
      </c>
      <c r="V26" s="92">
        <v>43964</v>
      </c>
      <c r="W26">
        <v>25981</v>
      </c>
      <c r="X26">
        <f t="shared" si="6"/>
        <v>30981</v>
      </c>
      <c r="Y26" s="92">
        <f t="shared" si="7"/>
        <v>44020</v>
      </c>
      <c r="Z26" t="str">
        <f>VLOOKUP(P26,'[1]PAYMENT PM STIKER'!$A$3:$X$51,23,0)</f>
        <v/>
      </c>
      <c r="AA26" s="35" t="s">
        <v>81</v>
      </c>
    </row>
    <row r="27" spans="1:27" x14ac:dyDescent="0.25">
      <c r="A27" s="8">
        <f t="shared" si="10"/>
        <v>8</v>
      </c>
      <c r="B27" s="113" t="s">
        <v>34</v>
      </c>
      <c r="C27" s="8" t="str">
        <f t="shared" si="5"/>
        <v>PA 1510 MW</v>
      </c>
      <c r="D27" s="40">
        <v>43964</v>
      </c>
      <c r="E27" s="43">
        <v>25981</v>
      </c>
      <c r="F27" s="43">
        <f t="shared" si="8"/>
        <v>30981</v>
      </c>
      <c r="G27" s="6">
        <f t="shared" si="9"/>
        <v>44020</v>
      </c>
      <c r="H27" s="50">
        <v>200000</v>
      </c>
      <c r="I27" s="115">
        <v>43987</v>
      </c>
      <c r="J27" s="102" t="s">
        <v>178</v>
      </c>
      <c r="K27" s="116" t="s">
        <v>183</v>
      </c>
      <c r="L27" s="52" t="s">
        <v>188</v>
      </c>
      <c r="M27" t="s">
        <v>153</v>
      </c>
      <c r="N27">
        <v>1510</v>
      </c>
      <c r="O27" t="s">
        <v>164</v>
      </c>
      <c r="P27" t="s">
        <v>173</v>
      </c>
      <c r="Q27" s="86" t="str">
        <f>IF(P27=VLOOKUP(P27,'[1]PAYMENT PM STIKER'!$A$9:$A$51,1,0),"TRUE","FALSE")</f>
        <v>TRUE</v>
      </c>
      <c r="R27" t="s">
        <v>153</v>
      </c>
      <c r="S27">
        <v>8002</v>
      </c>
      <c r="T27" s="92" t="s">
        <v>157</v>
      </c>
      <c r="U27" t="s">
        <v>12</v>
      </c>
      <c r="V27" s="92">
        <v>43973</v>
      </c>
      <c r="W27">
        <v>57764</v>
      </c>
      <c r="X27">
        <f t="shared" si="6"/>
        <v>62764</v>
      </c>
      <c r="Y27" s="92">
        <f t="shared" si="7"/>
        <v>44029</v>
      </c>
      <c r="Z27">
        <f>VLOOKUP(P27,'[1]PAYMENT PM STIKER'!$A$3:$X$51,23,0)</f>
        <v>400000</v>
      </c>
      <c r="AA27" s="35" t="s">
        <v>81</v>
      </c>
    </row>
    <row r="28" spans="1:27" x14ac:dyDescent="0.25">
      <c r="A28" s="8">
        <f t="shared" si="10"/>
        <v>9</v>
      </c>
      <c r="B28" s="113" t="s">
        <v>31</v>
      </c>
      <c r="C28" s="8" t="str">
        <f t="shared" si="5"/>
        <v>DS 1736 MD</v>
      </c>
      <c r="D28" s="40">
        <v>43969</v>
      </c>
      <c r="E28" s="43">
        <v>71580</v>
      </c>
      <c r="F28" s="43">
        <f t="shared" si="8"/>
        <v>76580</v>
      </c>
      <c r="G28" s="6">
        <f t="shared" si="9"/>
        <v>44025</v>
      </c>
      <c r="H28" s="50">
        <v>200000</v>
      </c>
      <c r="I28" s="115">
        <v>43987</v>
      </c>
      <c r="J28" s="102" t="s">
        <v>178</v>
      </c>
      <c r="K28" s="116" t="s">
        <v>183</v>
      </c>
      <c r="L28" s="52" t="s">
        <v>188</v>
      </c>
      <c r="M28" t="s">
        <v>149</v>
      </c>
      <c r="N28">
        <v>1736</v>
      </c>
      <c r="O28" t="s">
        <v>151</v>
      </c>
      <c r="P28" t="s">
        <v>114</v>
      </c>
      <c r="Q28" s="86" t="str">
        <f>IF(P28=VLOOKUP(P28,'[1]PAYMENT PM STIKER'!$A$9:$A$51,1,0),"TRUE","FALSE")</f>
        <v>TRUE</v>
      </c>
      <c r="R28" t="s">
        <v>153</v>
      </c>
      <c r="S28">
        <v>8002</v>
      </c>
      <c r="T28" s="92" t="s">
        <v>171</v>
      </c>
      <c r="U28" t="s">
        <v>12</v>
      </c>
      <c r="V28" s="92">
        <v>43966</v>
      </c>
      <c r="W28">
        <v>25759</v>
      </c>
      <c r="X28">
        <f t="shared" si="6"/>
        <v>30759</v>
      </c>
      <c r="Y28" s="92">
        <f t="shared" si="7"/>
        <v>44022</v>
      </c>
      <c r="Z28" t="str">
        <f>VLOOKUP(P28,'[1]PAYMENT PM STIKER'!$A$3:$X$51,23,0)</f>
        <v/>
      </c>
      <c r="AA28" s="35" t="s">
        <v>81</v>
      </c>
    </row>
    <row r="29" spans="1:27" x14ac:dyDescent="0.25">
      <c r="A29" s="8">
        <f t="shared" si="10"/>
        <v>10</v>
      </c>
      <c r="B29" s="113" t="s">
        <v>28</v>
      </c>
      <c r="C29" s="8" t="str">
        <f t="shared" si="5"/>
        <v>PA 8007 ML</v>
      </c>
      <c r="D29" s="40">
        <v>43969</v>
      </c>
      <c r="E29" s="43">
        <v>31886</v>
      </c>
      <c r="F29" s="43">
        <f t="shared" si="8"/>
        <v>36886</v>
      </c>
      <c r="G29" s="6">
        <f t="shared" si="9"/>
        <v>44025</v>
      </c>
      <c r="H29" s="50">
        <v>200000</v>
      </c>
      <c r="I29" s="115">
        <v>43987</v>
      </c>
      <c r="J29" s="102" t="s">
        <v>178</v>
      </c>
      <c r="K29" s="116" t="s">
        <v>183</v>
      </c>
      <c r="L29" s="52" t="s">
        <v>188</v>
      </c>
      <c r="M29" t="s">
        <v>153</v>
      </c>
      <c r="N29">
        <v>8007</v>
      </c>
      <c r="O29" t="s">
        <v>159</v>
      </c>
      <c r="P29" t="s">
        <v>98</v>
      </c>
      <c r="Q29" s="86" t="e">
        <f>IF(P29=VLOOKUP(P29,'[1]PAYMENT PM STIKER'!$A$9:$A$51,1,0),"TRUE","FALSE")</f>
        <v>#N/A</v>
      </c>
      <c r="R29" t="s">
        <v>149</v>
      </c>
      <c r="S29">
        <v>1736</v>
      </c>
      <c r="T29" s="92" t="s">
        <v>151</v>
      </c>
      <c r="U29" t="s">
        <v>12</v>
      </c>
      <c r="V29" s="92">
        <v>43969</v>
      </c>
      <c r="W29">
        <v>71580</v>
      </c>
      <c r="X29">
        <f t="shared" si="6"/>
        <v>76580</v>
      </c>
      <c r="Y29" s="92">
        <f t="shared" si="7"/>
        <v>44025</v>
      </c>
      <c r="Z29" t="str">
        <f>VLOOKUP(P29,'[1]PAYMENT PM STIKER'!$A$3:$X$51,23,0)</f>
        <v/>
      </c>
      <c r="AA29" s="35" t="s">
        <v>81</v>
      </c>
    </row>
    <row r="30" spans="1:27" x14ac:dyDescent="0.25">
      <c r="A30" s="8">
        <f t="shared" si="10"/>
        <v>11</v>
      </c>
      <c r="B30" s="113" t="s">
        <v>27</v>
      </c>
      <c r="C30" s="8" t="s">
        <v>117</v>
      </c>
      <c r="D30" s="40">
        <v>43969</v>
      </c>
      <c r="E30" s="43">
        <v>149981</v>
      </c>
      <c r="F30" s="43">
        <f t="shared" si="8"/>
        <v>154981</v>
      </c>
      <c r="G30" s="6">
        <f t="shared" si="9"/>
        <v>44025</v>
      </c>
      <c r="H30" s="50">
        <v>200000</v>
      </c>
      <c r="I30" s="115">
        <v>43987</v>
      </c>
      <c r="J30" s="102" t="s">
        <v>178</v>
      </c>
      <c r="K30" s="116" t="s">
        <v>183</v>
      </c>
      <c r="L30" s="52" t="s">
        <v>188</v>
      </c>
      <c r="M30" t="s">
        <v>153</v>
      </c>
      <c r="N30">
        <v>1851</v>
      </c>
      <c r="O30" t="s">
        <v>151</v>
      </c>
      <c r="P30" t="s">
        <v>174</v>
      </c>
      <c r="Q30" s="86" t="str">
        <f>IF(P30=VLOOKUP(P30,'[1]PAYMENT PM STIKER'!$A$9:$A$51,1,0),"TRUE","FALSE")</f>
        <v>TRUE</v>
      </c>
      <c r="R30" t="s">
        <v>153</v>
      </c>
      <c r="S30">
        <v>8007</v>
      </c>
      <c r="T30" s="92" t="s">
        <v>159</v>
      </c>
      <c r="U30" t="s">
        <v>12</v>
      </c>
      <c r="V30" s="92">
        <v>43969</v>
      </c>
      <c r="W30">
        <v>31886</v>
      </c>
      <c r="X30">
        <f t="shared" si="6"/>
        <v>36886</v>
      </c>
      <c r="Y30" s="92">
        <f t="shared" si="7"/>
        <v>44025</v>
      </c>
      <c r="Z30">
        <v>200000</v>
      </c>
      <c r="AA30" s="35" t="s">
        <v>81</v>
      </c>
    </row>
    <row r="31" spans="1:27" x14ac:dyDescent="0.25">
      <c r="A31" s="8">
        <f t="shared" si="10"/>
        <v>12</v>
      </c>
      <c r="B31" s="113" t="s">
        <v>26</v>
      </c>
      <c r="C31" s="8" t="str">
        <f t="shared" si="5"/>
        <v>PA 1526 MR</v>
      </c>
      <c r="D31" s="40">
        <v>43970</v>
      </c>
      <c r="E31" s="43">
        <v>24831</v>
      </c>
      <c r="F31" s="43">
        <f t="shared" si="8"/>
        <v>29831</v>
      </c>
      <c r="G31" s="6">
        <f t="shared" si="9"/>
        <v>44026</v>
      </c>
      <c r="H31" s="50">
        <v>200000</v>
      </c>
      <c r="I31" s="115">
        <v>43987</v>
      </c>
      <c r="J31" s="102" t="s">
        <v>178</v>
      </c>
      <c r="K31" s="116" t="s">
        <v>183</v>
      </c>
      <c r="L31" s="52" t="s">
        <v>188</v>
      </c>
      <c r="M31" t="s">
        <v>153</v>
      </c>
      <c r="N31">
        <v>1526</v>
      </c>
      <c r="O31" t="s">
        <v>165</v>
      </c>
      <c r="P31" t="s">
        <v>117</v>
      </c>
      <c r="Q31" s="86" t="str">
        <f>IF(P31=VLOOKUP(P31,'[1]PAYMENT PM STIKER'!$A$9:$A$51,1,0),"TRUE","FALSE")</f>
        <v>TRUE</v>
      </c>
      <c r="R31" t="s">
        <v>153</v>
      </c>
      <c r="S31">
        <v>1851</v>
      </c>
      <c r="T31" s="92" t="s">
        <v>151</v>
      </c>
      <c r="U31" t="s">
        <v>12</v>
      </c>
      <c r="V31" s="92">
        <v>43969</v>
      </c>
      <c r="W31">
        <v>149981</v>
      </c>
      <c r="X31">
        <f t="shared" si="6"/>
        <v>154981</v>
      </c>
      <c r="Y31" s="92">
        <f t="shared" si="7"/>
        <v>44025</v>
      </c>
      <c r="Z31">
        <f>VLOOKUP(P31,'[1]PAYMENT PM STIKER'!$A$3:$X$51,23,0)</f>
        <v>200000</v>
      </c>
      <c r="AA31" s="35" t="s">
        <v>81</v>
      </c>
    </row>
    <row r="32" spans="1:27" x14ac:dyDescent="0.25">
      <c r="A32" s="8">
        <f t="shared" si="10"/>
        <v>13</v>
      </c>
      <c r="B32" s="113" t="s">
        <v>25</v>
      </c>
      <c r="C32" s="8" t="str">
        <f t="shared" si="5"/>
        <v>DS 1737 MI</v>
      </c>
      <c r="D32" s="40">
        <v>43969</v>
      </c>
      <c r="E32" s="43">
        <v>35855</v>
      </c>
      <c r="F32" s="43">
        <f t="shared" si="8"/>
        <v>40855</v>
      </c>
      <c r="G32" s="6">
        <f t="shared" si="9"/>
        <v>44025</v>
      </c>
      <c r="H32" s="50">
        <v>200000</v>
      </c>
      <c r="I32" s="115">
        <v>43987</v>
      </c>
      <c r="J32" s="102" t="s">
        <v>178</v>
      </c>
      <c r="K32" s="116" t="s">
        <v>183</v>
      </c>
      <c r="L32" s="52" t="s">
        <v>188</v>
      </c>
      <c r="M32" t="s">
        <v>149</v>
      </c>
      <c r="N32">
        <v>1737</v>
      </c>
      <c r="O32" t="s">
        <v>157</v>
      </c>
      <c r="P32" t="s">
        <v>115</v>
      </c>
      <c r="Q32" s="86" t="str">
        <f>IF(P32=VLOOKUP(P32,'[1]PAYMENT PM STIKER'!$A$9:$A$51,1,0),"TRUE","FALSE")</f>
        <v>TRUE</v>
      </c>
      <c r="R32" t="s">
        <v>153</v>
      </c>
      <c r="S32">
        <v>1526</v>
      </c>
      <c r="T32" s="92" t="s">
        <v>165</v>
      </c>
      <c r="U32" t="s">
        <v>12</v>
      </c>
      <c r="V32" s="92">
        <v>43970</v>
      </c>
      <c r="W32">
        <v>24831</v>
      </c>
      <c r="X32">
        <f t="shared" si="6"/>
        <v>29831</v>
      </c>
      <c r="Y32" s="92">
        <f t="shared" si="7"/>
        <v>44026</v>
      </c>
      <c r="Z32" t="str">
        <f>VLOOKUP(P32,'[1]PAYMENT PM STIKER'!$A$3:$X$51,23,0)</f>
        <v/>
      </c>
      <c r="AA32" s="35" t="s">
        <v>81</v>
      </c>
    </row>
    <row r="33" spans="1:27" x14ac:dyDescent="0.25">
      <c r="A33" s="8">
        <f t="shared" si="10"/>
        <v>14</v>
      </c>
      <c r="B33" s="113" t="s">
        <v>24</v>
      </c>
      <c r="C33" s="8" t="str">
        <f t="shared" si="5"/>
        <v>PA 1524 ML</v>
      </c>
      <c r="D33" s="40">
        <v>43965</v>
      </c>
      <c r="E33" s="43">
        <v>41276</v>
      </c>
      <c r="F33" s="43">
        <f t="shared" si="8"/>
        <v>46276</v>
      </c>
      <c r="G33" s="6">
        <f t="shared" si="9"/>
        <v>44021</v>
      </c>
      <c r="H33" s="50">
        <v>200000</v>
      </c>
      <c r="I33" s="115">
        <v>43987</v>
      </c>
      <c r="J33" s="102" t="s">
        <v>178</v>
      </c>
      <c r="K33" s="116" t="s">
        <v>183</v>
      </c>
      <c r="L33" s="52" t="s">
        <v>188</v>
      </c>
      <c r="M33" t="s">
        <v>153</v>
      </c>
      <c r="N33">
        <v>1524</v>
      </c>
      <c r="O33" t="s">
        <v>159</v>
      </c>
      <c r="P33" t="s">
        <v>99</v>
      </c>
      <c r="Q33" s="86" t="e">
        <f>IF(P33=VLOOKUP(P33,'[1]PAYMENT PM STIKER'!$A$9:$A$51,1,0),"TRUE","FALSE")</f>
        <v>#N/A</v>
      </c>
      <c r="R33" t="s">
        <v>149</v>
      </c>
      <c r="S33">
        <v>1737</v>
      </c>
      <c r="T33" s="92" t="s">
        <v>157</v>
      </c>
      <c r="U33" t="s">
        <v>12</v>
      </c>
      <c r="V33" s="92">
        <v>43969</v>
      </c>
      <c r="W33">
        <v>35855</v>
      </c>
      <c r="X33">
        <f t="shared" si="6"/>
        <v>40855</v>
      </c>
      <c r="Y33" s="92">
        <f t="shared" si="7"/>
        <v>44025</v>
      </c>
      <c r="Z33" t="str">
        <f>VLOOKUP(P33,'[1]PAYMENT PM STIKER'!$A$3:$X$51,23,0)</f>
        <v/>
      </c>
      <c r="AA33" s="35" t="s">
        <v>81</v>
      </c>
    </row>
    <row r="34" spans="1:27" x14ac:dyDescent="0.25">
      <c r="A34" s="8">
        <f t="shared" si="10"/>
        <v>15</v>
      </c>
      <c r="B34" s="113" t="s">
        <v>23</v>
      </c>
      <c r="C34" s="8" t="str">
        <f t="shared" si="5"/>
        <v>PA 1849 MD</v>
      </c>
      <c r="D34" s="40">
        <v>43970</v>
      </c>
      <c r="E34" s="43">
        <v>134451</v>
      </c>
      <c r="F34" s="43">
        <f t="shared" si="8"/>
        <v>139451</v>
      </c>
      <c r="G34" s="6">
        <f t="shared" si="9"/>
        <v>44026</v>
      </c>
      <c r="H34" s="50">
        <v>200000</v>
      </c>
      <c r="I34" s="115">
        <v>43987</v>
      </c>
      <c r="J34" s="102" t="s">
        <v>178</v>
      </c>
      <c r="K34" s="116" t="s">
        <v>183</v>
      </c>
      <c r="L34" s="52" t="s">
        <v>188</v>
      </c>
      <c r="M34" t="s">
        <v>153</v>
      </c>
      <c r="N34">
        <v>1849</v>
      </c>
      <c r="O34" t="s">
        <v>151</v>
      </c>
      <c r="P34" t="s">
        <v>105</v>
      </c>
      <c r="Q34" s="86" t="str">
        <f>IF(P34=VLOOKUP(P34,'[1]PAYMENT PM STIKER'!$A$9:$A$51,1,0),"TRUE","FALSE")</f>
        <v>TRUE</v>
      </c>
      <c r="R34" t="s">
        <v>153</v>
      </c>
      <c r="S34">
        <v>1524</v>
      </c>
      <c r="T34" s="92" t="s">
        <v>159</v>
      </c>
      <c r="U34" t="s">
        <v>12</v>
      </c>
      <c r="V34" s="92">
        <v>43965</v>
      </c>
      <c r="W34">
        <v>41276</v>
      </c>
      <c r="X34">
        <f t="shared" si="6"/>
        <v>46276</v>
      </c>
      <c r="Y34" s="92">
        <f t="shared" si="7"/>
        <v>44021</v>
      </c>
      <c r="Z34" t="str">
        <f>VLOOKUP(P34,'[1]PAYMENT PM STIKER'!$A$3:$X$51,23,0)</f>
        <v/>
      </c>
      <c r="AA34" s="35" t="s">
        <v>81</v>
      </c>
    </row>
    <row r="35" spans="1:27" x14ac:dyDescent="0.25">
      <c r="A35" s="8">
        <f t="shared" si="10"/>
        <v>16</v>
      </c>
      <c r="B35" s="113" t="s">
        <v>22</v>
      </c>
      <c r="C35" s="8" t="str">
        <f t="shared" si="5"/>
        <v>PA 1524 MN</v>
      </c>
      <c r="D35" s="40">
        <v>43969</v>
      </c>
      <c r="E35" s="43">
        <v>28524</v>
      </c>
      <c r="F35" s="43">
        <f t="shared" si="8"/>
        <v>33524</v>
      </c>
      <c r="G35" s="6">
        <f t="shared" si="9"/>
        <v>44025</v>
      </c>
      <c r="H35" s="50">
        <v>200000</v>
      </c>
      <c r="I35" s="115">
        <v>43987</v>
      </c>
      <c r="J35" s="102" t="s">
        <v>178</v>
      </c>
      <c r="K35" s="116" t="s">
        <v>183</v>
      </c>
      <c r="L35" s="52" t="s">
        <v>188</v>
      </c>
      <c r="M35" t="s">
        <v>153</v>
      </c>
      <c r="N35">
        <v>1524</v>
      </c>
      <c r="O35" t="s">
        <v>166</v>
      </c>
      <c r="P35" t="s">
        <v>116</v>
      </c>
      <c r="Q35" s="86" t="str">
        <f>IF(P35=VLOOKUP(P35,'[1]PAYMENT PM STIKER'!$A$9:$A$51,1,0),"TRUE","FALSE")</f>
        <v>TRUE</v>
      </c>
      <c r="R35" t="s">
        <v>153</v>
      </c>
      <c r="S35">
        <v>1849</v>
      </c>
      <c r="T35" s="92" t="s">
        <v>151</v>
      </c>
      <c r="U35" t="s">
        <v>12</v>
      </c>
      <c r="V35" s="92">
        <v>43970</v>
      </c>
      <c r="W35">
        <v>134451</v>
      </c>
      <c r="X35">
        <f t="shared" si="6"/>
        <v>139451</v>
      </c>
      <c r="Y35" s="92">
        <f t="shared" si="7"/>
        <v>44026</v>
      </c>
      <c r="Z35" t="str">
        <f>VLOOKUP(P35,'[1]PAYMENT PM STIKER'!$A$3:$X$51,23,0)</f>
        <v/>
      </c>
      <c r="AA35" s="35" t="s">
        <v>81</v>
      </c>
    </row>
    <row r="36" spans="1:27" x14ac:dyDescent="0.25">
      <c r="A36" s="8">
        <f t="shared" si="10"/>
        <v>17</v>
      </c>
      <c r="B36" s="113" t="s">
        <v>21</v>
      </c>
      <c r="C36" s="8" t="str">
        <f t="shared" si="5"/>
        <v>PA 1524 MO</v>
      </c>
      <c r="D36" s="40">
        <v>43970</v>
      </c>
      <c r="E36" s="43">
        <v>38948</v>
      </c>
      <c r="F36" s="43">
        <f t="shared" si="8"/>
        <v>43948</v>
      </c>
      <c r="G36" s="6">
        <f t="shared" si="9"/>
        <v>44026</v>
      </c>
      <c r="H36" s="50">
        <v>200000</v>
      </c>
      <c r="I36" s="115">
        <v>43987</v>
      </c>
      <c r="J36" s="102" t="s">
        <v>178</v>
      </c>
      <c r="K36" s="116" t="s">
        <v>183</v>
      </c>
      <c r="L36" s="52" t="s">
        <v>188</v>
      </c>
      <c r="M36" t="s">
        <v>153</v>
      </c>
      <c r="N36">
        <v>1524</v>
      </c>
      <c r="O36" t="s">
        <v>167</v>
      </c>
      <c r="P36" t="s">
        <v>118</v>
      </c>
      <c r="Q36" s="86" t="str">
        <f>IF(P36=VLOOKUP(P36,'[1]PAYMENT PM STIKER'!$A$9:$A$51,1,0),"TRUE","FALSE")</f>
        <v>TRUE</v>
      </c>
      <c r="R36" t="s">
        <v>153</v>
      </c>
      <c r="S36">
        <v>1524</v>
      </c>
      <c r="T36" s="92" t="s">
        <v>166</v>
      </c>
      <c r="U36" t="s">
        <v>12</v>
      </c>
      <c r="V36" s="92">
        <v>43969</v>
      </c>
      <c r="W36">
        <v>28524</v>
      </c>
      <c r="X36">
        <f t="shared" si="6"/>
        <v>33524</v>
      </c>
      <c r="Y36" s="92">
        <f t="shared" si="7"/>
        <v>44025</v>
      </c>
      <c r="Z36" t="str">
        <f>VLOOKUP(P36,'[1]PAYMENT PM STIKER'!$A$3:$X$51,23,0)</f>
        <v/>
      </c>
      <c r="AA36" s="35" t="s">
        <v>81</v>
      </c>
    </row>
    <row r="37" spans="1:27" x14ac:dyDescent="0.25">
      <c r="A37" s="8">
        <f t="shared" si="10"/>
        <v>18</v>
      </c>
      <c r="B37" s="113" t="s">
        <v>20</v>
      </c>
      <c r="C37" s="8" t="str">
        <f t="shared" si="5"/>
        <v>PA 1526 MQ</v>
      </c>
      <c r="D37" s="40">
        <v>43970</v>
      </c>
      <c r="E37" s="43">
        <v>32322</v>
      </c>
      <c r="F37" s="43">
        <f t="shared" si="8"/>
        <v>37322</v>
      </c>
      <c r="G37" s="6">
        <f t="shared" si="9"/>
        <v>44026</v>
      </c>
      <c r="H37" s="50">
        <v>200000</v>
      </c>
      <c r="I37" s="115">
        <v>43987</v>
      </c>
      <c r="J37" s="102" t="s">
        <v>178</v>
      </c>
      <c r="K37" s="116" t="s">
        <v>183</v>
      </c>
      <c r="L37" s="52" t="s">
        <v>188</v>
      </c>
      <c r="M37" t="s">
        <v>153</v>
      </c>
      <c r="N37">
        <v>1526</v>
      </c>
      <c r="O37" t="s">
        <v>155</v>
      </c>
      <c r="P37" t="s">
        <v>119</v>
      </c>
      <c r="Q37" s="86" t="str">
        <f>IF(P37=VLOOKUP(P37,'[1]PAYMENT PM STIKER'!$A$9:$A$51,1,0),"TRUE","FALSE")</f>
        <v>TRUE</v>
      </c>
      <c r="R37" t="s">
        <v>153</v>
      </c>
      <c r="S37">
        <v>1524</v>
      </c>
      <c r="T37" s="92" t="s">
        <v>167</v>
      </c>
      <c r="U37" t="s">
        <v>12</v>
      </c>
      <c r="V37" s="92">
        <v>43970</v>
      </c>
      <c r="W37">
        <v>38948</v>
      </c>
      <c r="X37">
        <f t="shared" si="6"/>
        <v>43948</v>
      </c>
      <c r="Y37" s="92">
        <f t="shared" si="7"/>
        <v>44026</v>
      </c>
      <c r="Z37" t="str">
        <f>VLOOKUP(P37,'[1]PAYMENT PM STIKER'!$A$3:$X$51,23,0)</f>
        <v/>
      </c>
      <c r="AA37" s="35" t="s">
        <v>81</v>
      </c>
    </row>
    <row r="38" spans="1:27" x14ac:dyDescent="0.25">
      <c r="A38" s="8">
        <f t="shared" si="10"/>
        <v>19</v>
      </c>
      <c r="B38" s="113" t="s">
        <v>18</v>
      </c>
      <c r="C38" s="8" t="str">
        <f t="shared" si="5"/>
        <v>PA 1852 MD</v>
      </c>
      <c r="D38" s="40">
        <v>43969</v>
      </c>
      <c r="E38" s="43">
        <v>161232</v>
      </c>
      <c r="F38" s="43">
        <f t="shared" si="8"/>
        <v>166232</v>
      </c>
      <c r="G38" s="6">
        <f t="shared" si="9"/>
        <v>44025</v>
      </c>
      <c r="H38" s="50">
        <v>200000</v>
      </c>
      <c r="I38" s="115">
        <v>43987</v>
      </c>
      <c r="J38" s="102" t="s">
        <v>178</v>
      </c>
      <c r="K38" s="116" t="s">
        <v>183</v>
      </c>
      <c r="L38" s="52" t="s">
        <v>188</v>
      </c>
      <c r="M38" t="s">
        <v>153</v>
      </c>
      <c r="N38">
        <v>1852</v>
      </c>
      <c r="O38" t="s">
        <v>151</v>
      </c>
      <c r="P38" t="s">
        <v>120</v>
      </c>
      <c r="Q38" s="86" t="str">
        <f>IF(P38=VLOOKUP(P38,'[1]PAYMENT PM STIKER'!$A$9:$A$51,1,0),"TRUE","FALSE")</f>
        <v>TRUE</v>
      </c>
      <c r="R38" t="s">
        <v>153</v>
      </c>
      <c r="S38">
        <v>1526</v>
      </c>
      <c r="T38" s="92" t="s">
        <v>155</v>
      </c>
      <c r="U38" t="s">
        <v>12</v>
      </c>
      <c r="V38" s="92">
        <v>43970</v>
      </c>
      <c r="W38">
        <v>32322</v>
      </c>
      <c r="X38">
        <f t="shared" si="6"/>
        <v>37322</v>
      </c>
      <c r="Y38" s="92">
        <f t="shared" si="7"/>
        <v>44026</v>
      </c>
      <c r="Z38" t="str">
        <f>VLOOKUP(P38,'[1]PAYMENT PM STIKER'!$A$3:$X$51,23,0)</f>
        <v/>
      </c>
      <c r="AA38" s="35" t="s">
        <v>81</v>
      </c>
    </row>
    <row r="39" spans="1:27" x14ac:dyDescent="0.25">
      <c r="A39" s="8">
        <f t="shared" si="10"/>
        <v>20</v>
      </c>
      <c r="B39" s="113" t="s">
        <v>17</v>
      </c>
      <c r="C39" s="8" t="str">
        <f t="shared" si="5"/>
        <v>PA 1850 MD</v>
      </c>
      <c r="D39" s="40">
        <v>43971</v>
      </c>
      <c r="E39" s="43">
        <v>123521</v>
      </c>
      <c r="F39" s="43">
        <f t="shared" si="8"/>
        <v>128521</v>
      </c>
      <c r="G39" s="6">
        <f t="shared" si="9"/>
        <v>44027</v>
      </c>
      <c r="H39" s="50">
        <v>200000</v>
      </c>
      <c r="I39" s="115">
        <v>43987</v>
      </c>
      <c r="J39" s="102" t="s">
        <v>178</v>
      </c>
      <c r="K39" s="116" t="s">
        <v>183</v>
      </c>
      <c r="L39" s="52" t="s">
        <v>188</v>
      </c>
      <c r="M39" t="s">
        <v>153</v>
      </c>
      <c r="N39">
        <v>1850</v>
      </c>
      <c r="O39" t="s">
        <v>151</v>
      </c>
      <c r="P39" t="s">
        <v>100</v>
      </c>
      <c r="Q39" s="86" t="str">
        <f>IF(P39=VLOOKUP(P39,'[1]PAYMENT PM STIKER'!$A$9:$A$51,1,0),"TRUE","FALSE")</f>
        <v>TRUE</v>
      </c>
      <c r="R39" t="s">
        <v>153</v>
      </c>
      <c r="S39">
        <v>1852</v>
      </c>
      <c r="T39" s="92" t="s">
        <v>151</v>
      </c>
      <c r="U39" t="s">
        <v>12</v>
      </c>
      <c r="V39" s="92">
        <v>43969</v>
      </c>
      <c r="W39">
        <v>161232</v>
      </c>
      <c r="X39">
        <f t="shared" si="6"/>
        <v>166232</v>
      </c>
      <c r="Y39" s="92">
        <f t="shared" si="7"/>
        <v>44025</v>
      </c>
      <c r="Z39" t="str">
        <f>VLOOKUP(P39,'[1]PAYMENT PM STIKER'!$A$3:$X$51,23,0)</f>
        <v/>
      </c>
      <c r="AA39" s="35" t="s">
        <v>81</v>
      </c>
    </row>
    <row r="40" spans="1:27" x14ac:dyDescent="0.25">
      <c r="A40" s="8">
        <f t="shared" si="10"/>
        <v>21</v>
      </c>
      <c r="B40" s="113" t="s">
        <v>16</v>
      </c>
      <c r="C40" s="8" t="str">
        <f t="shared" si="5"/>
        <v>PA 1523 MR</v>
      </c>
      <c r="D40" s="40">
        <v>43970</v>
      </c>
      <c r="E40" s="43">
        <v>51434</v>
      </c>
      <c r="F40" s="43">
        <f t="shared" si="8"/>
        <v>56434</v>
      </c>
      <c r="G40" s="6">
        <f t="shared" si="9"/>
        <v>44026</v>
      </c>
      <c r="H40" s="50">
        <v>200000</v>
      </c>
      <c r="I40" s="115">
        <v>43987</v>
      </c>
      <c r="J40" s="102" t="s">
        <v>178</v>
      </c>
      <c r="K40" s="116" t="s">
        <v>183</v>
      </c>
      <c r="L40" s="52" t="s">
        <v>188</v>
      </c>
      <c r="M40" t="s">
        <v>153</v>
      </c>
      <c r="N40">
        <v>1523</v>
      </c>
      <c r="O40" t="s">
        <v>165</v>
      </c>
      <c r="P40" t="s">
        <v>101</v>
      </c>
      <c r="Q40" s="86" t="str">
        <f>IF(P40=VLOOKUP(P40,'[1]PAYMENT PM STIKER'!$A$9:$A$51,1,0),"TRUE","FALSE")</f>
        <v>TRUE</v>
      </c>
      <c r="R40" t="s">
        <v>153</v>
      </c>
      <c r="S40">
        <v>1850</v>
      </c>
      <c r="T40" s="92" t="s">
        <v>151</v>
      </c>
      <c r="U40" t="s">
        <v>12</v>
      </c>
      <c r="V40" s="92">
        <v>43971</v>
      </c>
      <c r="W40">
        <v>123521</v>
      </c>
      <c r="X40">
        <f t="shared" si="6"/>
        <v>128521</v>
      </c>
      <c r="Y40" s="92">
        <f t="shared" si="7"/>
        <v>44027</v>
      </c>
      <c r="Z40" t="str">
        <f>VLOOKUP(P40,'[1]PAYMENT PM STIKER'!$A$3:$X$51,23,0)</f>
        <v/>
      </c>
      <c r="AA40" s="35" t="s">
        <v>81</v>
      </c>
    </row>
    <row r="41" spans="1:27" x14ac:dyDescent="0.25">
      <c r="A41" s="8">
        <f t="shared" si="10"/>
        <v>22</v>
      </c>
      <c r="B41" s="113" t="s">
        <v>15</v>
      </c>
      <c r="C41" s="8" t="str">
        <f t="shared" si="5"/>
        <v>PA 7223 MB</v>
      </c>
      <c r="D41" s="40">
        <v>43969</v>
      </c>
      <c r="E41" s="43">
        <v>61987</v>
      </c>
      <c r="F41" s="43">
        <f t="shared" si="8"/>
        <v>66987</v>
      </c>
      <c r="G41" s="6">
        <f t="shared" si="9"/>
        <v>44025</v>
      </c>
      <c r="H41" s="50">
        <v>200000</v>
      </c>
      <c r="I41" s="115">
        <v>43987</v>
      </c>
      <c r="J41" s="102" t="s">
        <v>178</v>
      </c>
      <c r="K41" s="116" t="s">
        <v>183</v>
      </c>
      <c r="L41" s="52" t="s">
        <v>188</v>
      </c>
      <c r="M41" t="s">
        <v>153</v>
      </c>
      <c r="N41">
        <v>7223</v>
      </c>
      <c r="O41" t="s">
        <v>154</v>
      </c>
      <c r="P41" t="s">
        <v>102</v>
      </c>
      <c r="Q41" s="86" t="str">
        <f>IF(P41=VLOOKUP(P41,'[1]PAYMENT PM STIKER'!$A$9:$A$51,1,0),"TRUE","FALSE")</f>
        <v>TRUE</v>
      </c>
      <c r="R41" t="s">
        <v>153</v>
      </c>
      <c r="S41">
        <v>1523</v>
      </c>
      <c r="T41" s="92" t="s">
        <v>165</v>
      </c>
      <c r="U41" t="s">
        <v>12</v>
      </c>
      <c r="V41" s="92">
        <v>43970</v>
      </c>
      <c r="W41">
        <v>51434</v>
      </c>
      <c r="X41">
        <f t="shared" si="6"/>
        <v>56434</v>
      </c>
      <c r="Y41" s="92">
        <f t="shared" si="7"/>
        <v>44026</v>
      </c>
      <c r="Z41" t="str">
        <f>VLOOKUP(P41,'[1]PAYMENT PM STIKER'!$A$3:$X$51,23,0)</f>
        <v/>
      </c>
      <c r="AA41" s="35" t="s">
        <v>81</v>
      </c>
    </row>
    <row r="42" spans="1:27" x14ac:dyDescent="0.25">
      <c r="A42" s="8">
        <f t="shared" si="10"/>
        <v>23</v>
      </c>
      <c r="B42" s="113" t="s">
        <v>14</v>
      </c>
      <c r="C42" s="8" t="str">
        <f t="shared" si="5"/>
        <v>PA 1538 MW</v>
      </c>
      <c r="D42" s="40">
        <v>43969</v>
      </c>
      <c r="E42" s="43">
        <v>29860</v>
      </c>
      <c r="F42" s="43">
        <f t="shared" si="8"/>
        <v>34860</v>
      </c>
      <c r="G42" s="6">
        <f t="shared" si="9"/>
        <v>44025</v>
      </c>
      <c r="H42" s="50">
        <v>200000</v>
      </c>
      <c r="I42" s="115">
        <v>43987</v>
      </c>
      <c r="J42" s="102" t="s">
        <v>178</v>
      </c>
      <c r="K42" s="116" t="s">
        <v>183</v>
      </c>
      <c r="L42" s="52" t="s">
        <v>188</v>
      </c>
      <c r="M42" t="s">
        <v>153</v>
      </c>
      <c r="N42">
        <v>1538</v>
      </c>
      <c r="O42" t="s">
        <v>164</v>
      </c>
      <c r="P42" t="s">
        <v>110</v>
      </c>
      <c r="Q42" s="86" t="str">
        <f>IF(P42=VLOOKUP(P42,'[1]PAYMENT PM STIKER'!$A$9:$A$51,1,0),"TRUE","FALSE")</f>
        <v>TRUE</v>
      </c>
      <c r="R42" t="s">
        <v>153</v>
      </c>
      <c r="S42">
        <v>7223</v>
      </c>
      <c r="T42" t="s">
        <v>154</v>
      </c>
      <c r="U42" t="s">
        <v>12</v>
      </c>
      <c r="V42" s="92">
        <v>43969</v>
      </c>
      <c r="W42">
        <v>61987</v>
      </c>
      <c r="X42">
        <f t="shared" si="6"/>
        <v>66987</v>
      </c>
      <c r="Y42" s="92">
        <f t="shared" si="7"/>
        <v>44025</v>
      </c>
      <c r="Z42" t="str">
        <f>VLOOKUP(P42,'[1]PAYMENT PM STIKER'!$A$3:$X$51,23,0)</f>
        <v/>
      </c>
      <c r="AA42" s="35" t="s">
        <v>81</v>
      </c>
    </row>
    <row r="43" spans="1:27" x14ac:dyDescent="0.25">
      <c r="A43" s="8">
        <f t="shared" si="10"/>
        <v>24</v>
      </c>
      <c r="B43" s="113" t="s">
        <v>13</v>
      </c>
      <c r="C43" s="8" t="str">
        <f t="shared" si="5"/>
        <v>PA 1561 MV</v>
      </c>
      <c r="D43" s="40">
        <v>43969</v>
      </c>
      <c r="E43" s="43">
        <v>25765</v>
      </c>
      <c r="F43" s="43">
        <f t="shared" si="8"/>
        <v>30765</v>
      </c>
      <c r="G43" s="6">
        <f t="shared" si="9"/>
        <v>44025</v>
      </c>
      <c r="H43" s="50">
        <v>200000</v>
      </c>
      <c r="I43" s="115">
        <v>43987</v>
      </c>
      <c r="J43" s="102" t="s">
        <v>178</v>
      </c>
      <c r="K43" s="116" t="s">
        <v>183</v>
      </c>
      <c r="L43" s="52" t="s">
        <v>188</v>
      </c>
      <c r="M43" t="s">
        <v>153</v>
      </c>
      <c r="N43">
        <v>1561</v>
      </c>
      <c r="O43" t="s">
        <v>160</v>
      </c>
      <c r="P43" t="s">
        <v>111</v>
      </c>
      <c r="Q43" s="86" t="str">
        <f>IF(P43=VLOOKUP(P43,'[1]PAYMENT PM STIKER'!$A$9:$A$51,1,0),"TRUE","FALSE")</f>
        <v>TRUE</v>
      </c>
      <c r="R43" t="s">
        <v>153</v>
      </c>
      <c r="S43">
        <v>1538</v>
      </c>
      <c r="T43" t="s">
        <v>164</v>
      </c>
      <c r="U43" t="s">
        <v>12</v>
      </c>
      <c r="V43" s="92">
        <v>43969</v>
      </c>
      <c r="W43">
        <v>29860</v>
      </c>
      <c r="X43">
        <f t="shared" si="6"/>
        <v>34860</v>
      </c>
      <c r="Y43" s="92">
        <f t="shared" si="7"/>
        <v>44025</v>
      </c>
      <c r="Z43" t="str">
        <f>VLOOKUP(P43,'[1]PAYMENT PM STIKER'!$A$3:$X$51,23,0)</f>
        <v/>
      </c>
      <c r="AA43" s="35" t="s">
        <v>81</v>
      </c>
    </row>
    <row r="44" spans="1:27" x14ac:dyDescent="0.25">
      <c r="A44" s="8">
        <f t="shared" si="10"/>
        <v>25</v>
      </c>
      <c r="B44" s="113" t="s">
        <v>78</v>
      </c>
      <c r="C44" s="8" t="s">
        <v>173</v>
      </c>
      <c r="D44" s="40">
        <v>43973</v>
      </c>
      <c r="E44" s="43">
        <v>57764</v>
      </c>
      <c r="F44" s="43">
        <f>E44+5000</f>
        <v>62764</v>
      </c>
      <c r="G44" s="6">
        <f>D44+56</f>
        <v>44029</v>
      </c>
      <c r="H44" s="50">
        <v>200000</v>
      </c>
      <c r="I44" s="115">
        <v>43987</v>
      </c>
      <c r="J44" s="102" t="s">
        <v>178</v>
      </c>
      <c r="K44" s="116" t="s">
        <v>183</v>
      </c>
      <c r="L44" s="52" t="s">
        <v>188</v>
      </c>
      <c r="P44" t="s">
        <v>103</v>
      </c>
      <c r="Q44" s="86" t="str">
        <f>IF(P44=VLOOKUP(P44,'[1]PAYMENT PM STIKER'!$A$9:$A$51,1,0),"TRUE","FALSE")</f>
        <v>TRUE</v>
      </c>
      <c r="R44" t="s">
        <v>153</v>
      </c>
      <c r="S44">
        <v>1561</v>
      </c>
      <c r="T44" t="s">
        <v>160</v>
      </c>
      <c r="U44" t="s">
        <v>12</v>
      </c>
      <c r="V44" s="92">
        <v>43969</v>
      </c>
      <c r="W44">
        <v>25765</v>
      </c>
      <c r="X44">
        <f t="shared" si="6"/>
        <v>30765</v>
      </c>
      <c r="Y44" s="92">
        <f t="shared" si="7"/>
        <v>44025</v>
      </c>
      <c r="Z44" t="str">
        <f>VLOOKUP(P44,'[1]PAYMENT PM STIKER'!$A$3:$X$51,23,0)</f>
        <v/>
      </c>
      <c r="AA44" s="35" t="s">
        <v>81</v>
      </c>
    </row>
    <row r="45" spans="1:27" x14ac:dyDescent="0.25">
      <c r="A45" s="196" t="s">
        <v>143</v>
      </c>
      <c r="B45" s="196"/>
      <c r="C45" s="196"/>
      <c r="D45" s="196"/>
      <c r="E45" s="196"/>
      <c r="F45" s="196"/>
      <c r="G45" s="196"/>
      <c r="H45" s="110">
        <f>SUM(H3:H44)</f>
        <v>8500000</v>
      </c>
      <c r="I45" s="109">
        <f>SUMIF($I$3:$I$44,"&gt;0",$H$3:$H$44)</f>
        <v>8500000</v>
      </c>
      <c r="J45" s="94"/>
    </row>
    <row r="46" spans="1:27" x14ac:dyDescent="0.25">
      <c r="A46" s="188" t="s">
        <v>169</v>
      </c>
      <c r="B46" s="188"/>
      <c r="C46" s="188"/>
      <c r="D46" s="188"/>
      <c r="E46" s="188"/>
      <c r="F46" s="188"/>
      <c r="G46" s="188"/>
      <c r="H46" s="189">
        <f>I45-H45</f>
        <v>0</v>
      </c>
      <c r="I46" s="190"/>
      <c r="J46" s="95"/>
      <c r="Z46">
        <f>SUM(Z14:Z44)</f>
        <v>800000</v>
      </c>
    </row>
  </sheetData>
  <autoFilter ref="B2:B46" xr:uid="{00000000-0009-0000-0000-000002000000}"/>
  <mergeCells count="9">
    <mergeCell ref="A46:G46"/>
    <mergeCell ref="H46:I46"/>
    <mergeCell ref="I1:I2"/>
    <mergeCell ref="K1:K2"/>
    <mergeCell ref="AA1:AA2"/>
    <mergeCell ref="L1:L2"/>
    <mergeCell ref="B1:G1"/>
    <mergeCell ref="J1:J2"/>
    <mergeCell ref="A45:G45"/>
  </mergeCells>
  <conditionalFormatting sqref="K3:L44">
    <cfRule type="cellIs" dxfId="166" priority="9" operator="equal">
      <formula>0</formula>
    </cfRule>
    <cfRule type="containsText" dxfId="165" priority="10" operator="containsText" text="OK">
      <formula>NOT(ISERROR(SEARCH("OK",K3)))</formula>
    </cfRule>
  </conditionalFormatting>
  <conditionalFormatting sqref="D20:D44">
    <cfRule type="timePeriod" dxfId="164" priority="7" timePeriod="lastMonth">
      <formula>AND(MONTH(D20)=MONTH(EDATE(TODAY(),0-1)),YEAR(D20)=YEAR(EDATE(TODAY(),0-1)))</formula>
    </cfRule>
    <cfRule type="timePeriod" dxfId="163" priority="8" timePeriod="thisMonth">
      <formula>AND(MONTH(D20)=MONTH(TODAY()),YEAR(D20)=YEAR(TODAY()))</formula>
    </cfRule>
  </conditionalFormatting>
  <conditionalFormatting sqref="I3:J44">
    <cfRule type="containsText" dxfId="162" priority="5" operator="containsText" text="SUDAH">
      <formula>NOT(ISERROR(SEARCH("SUDAH",I3)))</formula>
    </cfRule>
    <cfRule type="containsText" dxfId="161" priority="6" operator="containsText" text="PREPARE PAYMENT MAY20">
      <formula>NOT(ISERROR(SEARCH("PREPARE PAYMENT MAY20",I3)))</formula>
    </cfRule>
  </conditionalFormatting>
  <conditionalFormatting sqref="H46">
    <cfRule type="cellIs" dxfId="160" priority="3" operator="greaterThan">
      <formula>0</formula>
    </cfRule>
    <cfRule type="cellIs" dxfId="159" priority="4" operator="lessThan">
      <formula>0</formula>
    </cfRule>
  </conditionalFormatting>
  <conditionalFormatting sqref="Q3:Q44">
    <cfRule type="containsText" dxfId="158" priority="2" operator="containsText" text="false">
      <formula>NOT(ISERROR(SEARCH("false",Q3)))</formula>
    </cfRule>
  </conditionalFormatting>
  <conditionalFormatting sqref="D3:D19">
    <cfRule type="timePeriod" dxfId="157" priority="1" timePeriod="lastMonth">
      <formula>AND(MONTH(D3)=MONTH(EDATE(TODAY(),0-1)),YEAR(D3)=YEAR(EDATE(TODAY(),0-1)))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6FF33"/>
  </sheetPr>
  <dimension ref="A2:R42"/>
  <sheetViews>
    <sheetView workbookViewId="0">
      <pane xSplit="2" ySplit="2" topLeftCell="F3" activePane="bottomRight" state="frozen"/>
      <selection pane="topRight" activeCell="C1" sqref="C1"/>
      <selection pane="bottomLeft" activeCell="A3" sqref="A3"/>
      <selection pane="bottomRight" activeCell="G12" sqref="G12"/>
    </sheetView>
  </sheetViews>
  <sheetFormatPr defaultRowHeight="15" x14ac:dyDescent="0.25"/>
  <cols>
    <col min="1" max="1" width="3.85546875" style="125" bestFit="1" customWidth="1"/>
    <col min="2" max="2" width="11" style="123" bestFit="1" customWidth="1"/>
    <col min="3" max="3" width="11.85546875" style="123" bestFit="1" customWidth="1"/>
    <col min="4" max="4" width="17" style="123" hidden="1" customWidth="1"/>
    <col min="5" max="5" width="27.28515625" style="123" bestFit="1" customWidth="1"/>
    <col min="6" max="6" width="21.5703125" style="123" bestFit="1" customWidth="1"/>
    <col min="7" max="7" width="17.42578125" style="123" bestFit="1" customWidth="1"/>
    <col min="8" max="8" width="13.42578125" style="123" bestFit="1" customWidth="1"/>
    <col min="9" max="9" width="3.42578125" hidden="1" customWidth="1"/>
    <col min="10" max="10" width="5" hidden="1" customWidth="1"/>
    <col min="11" max="11" width="4.5703125" hidden="1" customWidth="1"/>
    <col min="12" max="12" width="9.140625" hidden="1" customWidth="1"/>
    <col min="13" max="13" width="10.5703125" bestFit="1" customWidth="1"/>
    <col min="14" max="14" width="13.28515625" bestFit="1" customWidth="1"/>
    <col min="15" max="15" width="20" bestFit="1" customWidth="1"/>
    <col min="16" max="16" width="16.85546875" bestFit="1" customWidth="1"/>
    <col min="17" max="17" width="18.140625" bestFit="1" customWidth="1"/>
    <col min="18" max="18" width="17" bestFit="1" customWidth="1"/>
  </cols>
  <sheetData>
    <row r="2" spans="1:18" ht="32.25" customHeight="1" x14ac:dyDescent="0.25">
      <c r="A2" s="127" t="s">
        <v>135</v>
      </c>
      <c r="B2" s="127" t="s">
        <v>64</v>
      </c>
      <c r="C2" s="127" t="s">
        <v>190</v>
      </c>
      <c r="D2" s="127" t="s">
        <v>191</v>
      </c>
      <c r="E2" s="127" t="s">
        <v>62</v>
      </c>
      <c r="F2" s="127" t="s">
        <v>61</v>
      </c>
      <c r="G2" s="127" t="s">
        <v>60</v>
      </c>
      <c r="H2" s="127" t="s">
        <v>59</v>
      </c>
      <c r="M2" s="127" t="s">
        <v>91</v>
      </c>
      <c r="N2" s="146" t="s">
        <v>197</v>
      </c>
      <c r="O2" s="127" t="s">
        <v>192</v>
      </c>
      <c r="P2" s="127" t="s">
        <v>37</v>
      </c>
      <c r="Q2" s="127" t="s">
        <v>36</v>
      </c>
      <c r="R2" s="127" t="s">
        <v>35</v>
      </c>
    </row>
    <row r="3" spans="1:18" x14ac:dyDescent="0.25">
      <c r="A3" s="124">
        <v>1</v>
      </c>
      <c r="B3" s="145" t="s">
        <v>49</v>
      </c>
      <c r="C3" s="131" t="s">
        <v>92</v>
      </c>
      <c r="D3" s="122" t="str">
        <f>VLOOKUP(B3,'JUN 20'!$B$3:$AA$44,11,0)</f>
        <v>CV-20200606-0001</v>
      </c>
      <c r="E3" s="126">
        <v>44021</v>
      </c>
      <c r="F3" s="122">
        <v>103415</v>
      </c>
      <c r="G3" s="122">
        <v>108415</v>
      </c>
      <c r="H3" s="126">
        <v>44077</v>
      </c>
      <c r="I3" t="s">
        <v>149</v>
      </c>
      <c r="J3">
        <v>8174</v>
      </c>
      <c r="K3" t="s">
        <v>152</v>
      </c>
      <c r="L3" t="str">
        <f>I3&amp;" "&amp;J3&amp;" "&amp;K3</f>
        <v>DS 8174 MC</v>
      </c>
      <c r="M3" s="128">
        <v>200000</v>
      </c>
      <c r="N3" s="147">
        <v>44047</v>
      </c>
      <c r="O3" s="8" t="s">
        <v>193</v>
      </c>
      <c r="P3" s="8" t="s">
        <v>195</v>
      </c>
      <c r="Q3" s="8" t="s">
        <v>201</v>
      </c>
      <c r="R3" s="8" t="s">
        <v>204</v>
      </c>
    </row>
    <row r="4" spans="1:18" x14ac:dyDescent="0.25">
      <c r="A4" s="124">
        <f>A3+1</f>
        <v>2</v>
      </c>
      <c r="B4" s="145" t="s">
        <v>70</v>
      </c>
      <c r="C4" s="131" t="s">
        <v>175</v>
      </c>
      <c r="D4" s="122" t="str">
        <f>VLOOKUP(B4,'JUN 20'!$B$3:$AA$44,11,0)</f>
        <v>CV-20200606-0001</v>
      </c>
      <c r="E4" s="126">
        <v>44025</v>
      </c>
      <c r="F4" s="122">
        <v>50975</v>
      </c>
      <c r="G4" s="122">
        <v>55975</v>
      </c>
      <c r="H4" s="126">
        <v>44081</v>
      </c>
      <c r="I4" t="s">
        <v>153</v>
      </c>
      <c r="J4">
        <v>8235</v>
      </c>
      <c r="K4" t="s">
        <v>154</v>
      </c>
      <c r="L4" t="str">
        <f t="shared" ref="L4:L25" si="0">I4&amp;" "&amp;J4&amp;" "&amp;K4</f>
        <v>PA 8235 MB</v>
      </c>
      <c r="M4" s="128">
        <v>200000</v>
      </c>
      <c r="N4" s="147">
        <v>44047</v>
      </c>
      <c r="O4" s="8" t="s">
        <v>193</v>
      </c>
      <c r="P4" s="8" t="s">
        <v>195</v>
      </c>
      <c r="Q4" s="8" t="s">
        <v>201</v>
      </c>
      <c r="R4" s="8" t="s">
        <v>204</v>
      </c>
    </row>
    <row r="5" spans="1:18" x14ac:dyDescent="0.25">
      <c r="A5" s="124">
        <f t="shared" ref="A5:A39" si="1">A4+1</f>
        <v>3</v>
      </c>
      <c r="B5" s="145" t="s">
        <v>56</v>
      </c>
      <c r="C5" s="131" t="s">
        <v>106</v>
      </c>
      <c r="D5" s="122" t="str">
        <f>VLOOKUP(B5,'JUN 20'!$B$3:$AA$44,11,0)</f>
        <v>CV-20200606-0001</v>
      </c>
      <c r="E5" s="126">
        <v>44025</v>
      </c>
      <c r="F5" s="122">
        <v>60465</v>
      </c>
      <c r="G5" s="122">
        <v>65465</v>
      </c>
      <c r="H5" s="126">
        <v>44081</v>
      </c>
      <c r="I5" t="s">
        <v>153</v>
      </c>
      <c r="J5">
        <v>1851</v>
      </c>
      <c r="K5" t="s">
        <v>151</v>
      </c>
      <c r="L5" t="str">
        <f t="shared" si="0"/>
        <v>PA 1851 MD</v>
      </c>
      <c r="M5" s="128">
        <v>200000</v>
      </c>
      <c r="N5" s="147">
        <v>44047</v>
      </c>
      <c r="O5" s="8" t="s">
        <v>193</v>
      </c>
      <c r="P5" s="8" t="s">
        <v>195</v>
      </c>
      <c r="Q5" s="8" t="s">
        <v>201</v>
      </c>
      <c r="R5" s="8" t="s">
        <v>204</v>
      </c>
    </row>
    <row r="6" spans="1:18" x14ac:dyDescent="0.25">
      <c r="A6" s="124">
        <f t="shared" si="1"/>
        <v>4</v>
      </c>
      <c r="B6" s="145" t="s">
        <v>5</v>
      </c>
      <c r="C6" s="131" t="s">
        <v>122</v>
      </c>
      <c r="D6" s="122" t="str">
        <f>VLOOKUP(B6,'JUN 20'!$B$3:$AA$44,11,0)</f>
        <v>CV-20200606-0001</v>
      </c>
      <c r="E6" s="126">
        <v>44026</v>
      </c>
      <c r="F6" s="122">
        <v>231708</v>
      </c>
      <c r="G6" s="122">
        <v>236708</v>
      </c>
      <c r="H6" s="126">
        <v>44082</v>
      </c>
      <c r="I6" t="s">
        <v>153</v>
      </c>
      <c r="J6">
        <v>1758</v>
      </c>
      <c r="K6" t="s">
        <v>152</v>
      </c>
      <c r="L6" t="str">
        <f t="shared" si="0"/>
        <v>PA 1758 MC</v>
      </c>
      <c r="M6" s="128">
        <v>200000</v>
      </c>
      <c r="N6" s="147">
        <v>44047</v>
      </c>
      <c r="O6" s="8" t="s">
        <v>193</v>
      </c>
      <c r="P6" s="8" t="s">
        <v>195</v>
      </c>
      <c r="Q6" s="8" t="s">
        <v>201</v>
      </c>
      <c r="R6" s="8" t="s">
        <v>204</v>
      </c>
    </row>
    <row r="7" spans="1:18" x14ac:dyDescent="0.25">
      <c r="A7" s="124">
        <f t="shared" si="1"/>
        <v>5</v>
      </c>
      <c r="B7" s="145" t="s">
        <v>4</v>
      </c>
      <c r="C7" s="131" t="s">
        <v>107</v>
      </c>
      <c r="D7" s="122" t="str">
        <f>VLOOKUP(B7,'JUN 20'!$B$3:$AA$44,11,0)</f>
        <v>CV-20200606-0001</v>
      </c>
      <c r="E7" s="126">
        <v>44028</v>
      </c>
      <c r="F7" s="122">
        <v>149020</v>
      </c>
      <c r="G7" s="122">
        <v>154020</v>
      </c>
      <c r="H7" s="126">
        <v>44084</v>
      </c>
      <c r="I7" t="s">
        <v>153</v>
      </c>
      <c r="J7">
        <v>8215</v>
      </c>
      <c r="K7" t="s">
        <v>150</v>
      </c>
      <c r="L7" t="str">
        <f t="shared" si="0"/>
        <v>PA 8215 ME</v>
      </c>
      <c r="M7" s="128">
        <v>200000</v>
      </c>
      <c r="N7" s="147">
        <v>44047</v>
      </c>
      <c r="O7" s="8" t="s">
        <v>193</v>
      </c>
      <c r="P7" s="8" t="s">
        <v>195</v>
      </c>
      <c r="Q7" s="8" t="s">
        <v>201</v>
      </c>
      <c r="R7" s="8" t="s">
        <v>204</v>
      </c>
    </row>
    <row r="8" spans="1:18" x14ac:dyDescent="0.25">
      <c r="A8" s="124">
        <f t="shared" si="1"/>
        <v>6</v>
      </c>
      <c r="B8" s="145" t="s">
        <v>2</v>
      </c>
      <c r="C8" s="131" t="s">
        <v>108</v>
      </c>
      <c r="D8" s="122" t="str">
        <f>VLOOKUP(B8,'JUN 20'!$B$3:$AA$44,11,0)</f>
        <v>CV-20200606-0002</v>
      </c>
      <c r="E8" s="126">
        <v>44028</v>
      </c>
      <c r="F8" s="122">
        <v>168327</v>
      </c>
      <c r="G8" s="122">
        <v>173327</v>
      </c>
      <c r="H8" s="126">
        <v>44084</v>
      </c>
      <c r="I8" t="s">
        <v>153</v>
      </c>
      <c r="J8">
        <v>1510</v>
      </c>
      <c r="K8" t="s">
        <v>161</v>
      </c>
      <c r="L8" t="str">
        <f t="shared" si="0"/>
        <v>PA 1510 MU</v>
      </c>
      <c r="M8" s="128">
        <v>200000</v>
      </c>
      <c r="N8" s="147">
        <v>44047</v>
      </c>
      <c r="O8" s="8" t="s">
        <v>193</v>
      </c>
      <c r="P8" s="8" t="s">
        <v>195</v>
      </c>
      <c r="Q8" s="8" t="s">
        <v>201</v>
      </c>
      <c r="R8" s="8" t="s">
        <v>204</v>
      </c>
    </row>
    <row r="9" spans="1:18" x14ac:dyDescent="0.25">
      <c r="A9" s="124">
        <f t="shared" si="1"/>
        <v>7</v>
      </c>
      <c r="B9" s="145" t="s">
        <v>53</v>
      </c>
      <c r="C9" s="131" t="s">
        <v>121</v>
      </c>
      <c r="D9" s="122" t="str">
        <f>VLOOKUP(B9,'JUN 20'!$B$3:$AA$44,11,0)</f>
        <v>CV-20200606-0002</v>
      </c>
      <c r="E9" s="126">
        <v>44026</v>
      </c>
      <c r="F9" s="122">
        <v>152445</v>
      </c>
      <c r="G9" s="122">
        <v>157445</v>
      </c>
      <c r="H9" s="126">
        <v>44082</v>
      </c>
      <c r="I9" t="s">
        <v>153</v>
      </c>
      <c r="J9">
        <v>1510</v>
      </c>
      <c r="K9" t="s">
        <v>162</v>
      </c>
      <c r="L9" t="str">
        <f t="shared" si="0"/>
        <v>PA 1510 MT</v>
      </c>
      <c r="M9" s="128">
        <v>200000</v>
      </c>
      <c r="N9" s="147">
        <v>44047</v>
      </c>
      <c r="O9" s="8" t="s">
        <v>193</v>
      </c>
      <c r="P9" s="8" t="s">
        <v>195</v>
      </c>
      <c r="Q9" s="8" t="s">
        <v>201</v>
      </c>
      <c r="R9" s="8" t="s">
        <v>204</v>
      </c>
    </row>
    <row r="10" spans="1:18" x14ac:dyDescent="0.25">
      <c r="A10" s="130">
        <f t="shared" si="1"/>
        <v>8</v>
      </c>
      <c r="B10" s="145" t="s">
        <v>52</v>
      </c>
      <c r="C10" s="131" t="s">
        <v>95</v>
      </c>
      <c r="D10" s="122" t="str">
        <f>VLOOKUP(B10,'JUN 20'!$B$3:$AA$44,11,0)</f>
        <v>CV-20200606-0002</v>
      </c>
      <c r="E10" s="126">
        <v>44026</v>
      </c>
      <c r="F10" s="122">
        <v>6920</v>
      </c>
      <c r="G10" s="122">
        <v>11920</v>
      </c>
      <c r="H10" s="126">
        <v>44082</v>
      </c>
      <c r="I10" t="s">
        <v>153</v>
      </c>
      <c r="J10">
        <v>1510</v>
      </c>
      <c r="K10" t="s">
        <v>163</v>
      </c>
      <c r="L10" t="str">
        <f t="shared" si="0"/>
        <v>PA 1510 MX</v>
      </c>
      <c r="M10" s="128">
        <v>200000</v>
      </c>
      <c r="N10" s="147">
        <v>44047</v>
      </c>
      <c r="O10" s="8" t="s">
        <v>193</v>
      </c>
      <c r="P10" s="8" t="s">
        <v>195</v>
      </c>
      <c r="Q10" s="8" t="s">
        <v>201</v>
      </c>
      <c r="R10" s="8" t="s">
        <v>204</v>
      </c>
    </row>
    <row r="11" spans="1:18" x14ac:dyDescent="0.25">
      <c r="A11" s="130">
        <f t="shared" si="1"/>
        <v>9</v>
      </c>
      <c r="B11" s="145" t="s">
        <v>50</v>
      </c>
      <c r="C11" s="131" t="s">
        <v>96</v>
      </c>
      <c r="D11" s="122" t="str">
        <f>VLOOKUP(B11,'JUN 20'!$B$3:$AA$44,11,0)</f>
        <v>CV-20200606-0002</v>
      </c>
      <c r="E11" s="126">
        <v>44026</v>
      </c>
      <c r="F11" s="122">
        <v>45989</v>
      </c>
      <c r="G11" s="122">
        <v>50989</v>
      </c>
      <c r="H11" s="126">
        <v>44082</v>
      </c>
      <c r="I11" t="s">
        <v>153</v>
      </c>
      <c r="J11">
        <v>1510</v>
      </c>
      <c r="K11" t="s">
        <v>155</v>
      </c>
      <c r="L11" t="str">
        <f t="shared" si="0"/>
        <v>PA 1510 MQ</v>
      </c>
      <c r="M11" s="128">
        <v>200000</v>
      </c>
      <c r="N11" s="147">
        <v>44047</v>
      </c>
      <c r="O11" s="8" t="s">
        <v>193</v>
      </c>
      <c r="P11" s="8" t="s">
        <v>195</v>
      </c>
      <c r="Q11" s="8" t="s">
        <v>201</v>
      </c>
      <c r="R11" s="8" t="s">
        <v>204</v>
      </c>
    </row>
    <row r="12" spans="1:18" x14ac:dyDescent="0.25">
      <c r="A12" s="130">
        <f t="shared" si="1"/>
        <v>10</v>
      </c>
      <c r="B12" s="145" t="s">
        <v>48</v>
      </c>
      <c r="C12" s="131" t="s">
        <v>97</v>
      </c>
      <c r="D12" s="122" t="str">
        <f>VLOOKUP(B12,'JUN 20'!$B$3:$AA$44,11,0)</f>
        <v>CV-20200606-0002</v>
      </c>
      <c r="E12" s="126">
        <v>44025</v>
      </c>
      <c r="F12" s="122">
        <v>37361</v>
      </c>
      <c r="G12" s="122">
        <v>42361</v>
      </c>
      <c r="H12" s="126">
        <v>44081</v>
      </c>
      <c r="I12" t="s">
        <v>153</v>
      </c>
      <c r="J12">
        <v>1850</v>
      </c>
      <c r="K12" t="s">
        <v>151</v>
      </c>
      <c r="L12" t="str">
        <f t="shared" si="0"/>
        <v>PA 1850 MD</v>
      </c>
      <c r="M12" s="128">
        <v>200000</v>
      </c>
      <c r="N12" s="147">
        <v>44047</v>
      </c>
      <c r="O12" s="8" t="s">
        <v>193</v>
      </c>
      <c r="P12" s="8" t="s">
        <v>195</v>
      </c>
      <c r="Q12" s="8" t="s">
        <v>201</v>
      </c>
      <c r="R12" s="8" t="s">
        <v>204</v>
      </c>
    </row>
    <row r="13" spans="1:18" x14ac:dyDescent="0.25">
      <c r="A13" s="130">
        <f t="shared" si="1"/>
        <v>11</v>
      </c>
      <c r="B13" s="145" t="s">
        <v>47</v>
      </c>
      <c r="C13" s="131" t="s">
        <v>104</v>
      </c>
      <c r="D13" s="122" t="str">
        <f>VLOOKUP(B13,'JUN 20'!$B$3:$AA$44,11,0)</f>
        <v>CV-20200606-0002</v>
      </c>
      <c r="E13" s="126">
        <v>44025</v>
      </c>
      <c r="F13" s="122">
        <v>27817</v>
      </c>
      <c r="G13" s="122">
        <v>32817</v>
      </c>
      <c r="H13" s="126">
        <v>44081</v>
      </c>
      <c r="I13" t="s">
        <v>153</v>
      </c>
      <c r="J13">
        <v>1510</v>
      </c>
      <c r="K13" t="s">
        <v>164</v>
      </c>
      <c r="L13" t="str">
        <f t="shared" si="0"/>
        <v>PA 1510 MW</v>
      </c>
      <c r="M13" s="128">
        <v>200000</v>
      </c>
      <c r="N13" s="147">
        <v>44047</v>
      </c>
      <c r="O13" s="8" t="s">
        <v>193</v>
      </c>
      <c r="P13" s="8" t="s">
        <v>195</v>
      </c>
      <c r="Q13" s="8" t="s">
        <v>201</v>
      </c>
      <c r="R13" s="8" t="s">
        <v>204</v>
      </c>
    </row>
    <row r="14" spans="1:18" x14ac:dyDescent="0.25">
      <c r="A14" s="130">
        <f t="shared" si="1"/>
        <v>12</v>
      </c>
      <c r="B14" s="145" t="s">
        <v>69</v>
      </c>
      <c r="C14" s="131" t="s">
        <v>94</v>
      </c>
      <c r="D14" s="122" t="str">
        <f>VLOOKUP(B14,'JUN 20'!$B$3:$AA$44,11,0)</f>
        <v>CV-20200606-0001</v>
      </c>
      <c r="E14" s="126">
        <v>44025</v>
      </c>
      <c r="F14" s="122">
        <v>19641</v>
      </c>
      <c r="G14" s="122">
        <v>24641</v>
      </c>
      <c r="H14" s="126">
        <v>44081</v>
      </c>
      <c r="I14" t="s">
        <v>153</v>
      </c>
      <c r="J14">
        <v>1538</v>
      </c>
      <c r="K14" t="s">
        <v>164</v>
      </c>
      <c r="L14" t="str">
        <f t="shared" si="0"/>
        <v>PA 1538 MW</v>
      </c>
      <c r="M14" s="128">
        <v>200000</v>
      </c>
      <c r="N14" s="147">
        <v>44047</v>
      </c>
      <c r="O14" s="8" t="s">
        <v>193</v>
      </c>
      <c r="P14" s="8" t="s">
        <v>195</v>
      </c>
      <c r="Q14" s="8" t="s">
        <v>201</v>
      </c>
      <c r="R14" s="8" t="s">
        <v>204</v>
      </c>
    </row>
    <row r="15" spans="1:18" x14ac:dyDescent="0.25">
      <c r="A15" s="130">
        <f t="shared" si="1"/>
        <v>13</v>
      </c>
      <c r="B15" s="145" t="s">
        <v>45</v>
      </c>
      <c r="C15" s="131" t="s">
        <v>109</v>
      </c>
      <c r="D15" s="122" t="str">
        <f>VLOOKUP(B15,'JUN 20'!$B$3:$AA$44,11,0)</f>
        <v>CV-20200606-0002</v>
      </c>
      <c r="E15" s="126">
        <v>44027</v>
      </c>
      <c r="F15" s="122">
        <v>34403</v>
      </c>
      <c r="G15" s="122">
        <v>39403</v>
      </c>
      <c r="H15" s="126">
        <v>44083</v>
      </c>
      <c r="I15" t="s">
        <v>153</v>
      </c>
      <c r="J15">
        <v>8002</v>
      </c>
      <c r="K15" t="s">
        <v>171</v>
      </c>
      <c r="L15" t="str">
        <f t="shared" si="0"/>
        <v>PA 8002 MJ</v>
      </c>
      <c r="M15" s="128">
        <v>200000</v>
      </c>
      <c r="N15" s="147">
        <v>44047</v>
      </c>
      <c r="O15" s="8" t="s">
        <v>193</v>
      </c>
      <c r="P15" s="8" t="s">
        <v>195</v>
      </c>
      <c r="Q15" s="8" t="s">
        <v>201</v>
      </c>
      <c r="R15" s="8" t="s">
        <v>204</v>
      </c>
    </row>
    <row r="16" spans="1:18" x14ac:dyDescent="0.25">
      <c r="A16" s="130">
        <f t="shared" si="1"/>
        <v>14</v>
      </c>
      <c r="B16" s="145" t="s">
        <v>34</v>
      </c>
      <c r="C16" s="131" t="s">
        <v>113</v>
      </c>
      <c r="D16" s="122" t="str">
        <f>VLOOKUP(B16,'JUN 20'!$B$3:$AA$44,11,0)</f>
        <v>CV-20200606-0002</v>
      </c>
      <c r="E16" s="126">
        <v>44025</v>
      </c>
      <c r="F16" s="122">
        <v>16613</v>
      </c>
      <c r="G16" s="122">
        <v>21613</v>
      </c>
      <c r="H16" s="126">
        <v>44081</v>
      </c>
      <c r="I16" t="s">
        <v>149</v>
      </c>
      <c r="J16">
        <v>1736</v>
      </c>
      <c r="K16" t="s">
        <v>151</v>
      </c>
      <c r="L16" t="str">
        <f t="shared" si="0"/>
        <v>DS 1736 MD</v>
      </c>
      <c r="M16" s="128">
        <v>200000</v>
      </c>
      <c r="N16" s="147">
        <v>44047</v>
      </c>
      <c r="O16" s="8" t="s">
        <v>193</v>
      </c>
      <c r="P16" s="8" t="s">
        <v>195</v>
      </c>
      <c r="Q16" s="8" t="s">
        <v>201</v>
      </c>
      <c r="R16" s="8" t="s">
        <v>204</v>
      </c>
    </row>
    <row r="17" spans="1:18" x14ac:dyDescent="0.25">
      <c r="A17" s="130">
        <f t="shared" si="1"/>
        <v>15</v>
      </c>
      <c r="B17" s="145" t="s">
        <v>30</v>
      </c>
      <c r="C17" s="131" t="s">
        <v>124</v>
      </c>
      <c r="D17" s="122" t="str">
        <f>VLOOKUP(B17,'JUN 20'!$B$3:$AA$44,11,0)</f>
        <v>CV-20200606-0001</v>
      </c>
      <c r="E17" s="126">
        <v>44035</v>
      </c>
      <c r="F17" s="122">
        <v>95960</v>
      </c>
      <c r="G17" s="122">
        <v>100960</v>
      </c>
      <c r="H17" s="126">
        <v>44091</v>
      </c>
      <c r="I17" t="s">
        <v>153</v>
      </c>
      <c r="J17">
        <v>8007</v>
      </c>
      <c r="K17" t="s">
        <v>158</v>
      </c>
      <c r="L17" t="str">
        <f t="shared" si="0"/>
        <v>PA 8007 MK</v>
      </c>
      <c r="M17" s="128">
        <v>200000</v>
      </c>
      <c r="N17" s="147">
        <v>44047</v>
      </c>
      <c r="O17" s="8" t="s">
        <v>193</v>
      </c>
      <c r="P17" s="8" t="s">
        <v>195</v>
      </c>
      <c r="Q17" s="8" t="s">
        <v>201</v>
      </c>
      <c r="R17" s="8" t="s">
        <v>204</v>
      </c>
    </row>
    <row r="18" spans="1:18" x14ac:dyDescent="0.25">
      <c r="A18" s="130">
        <f t="shared" si="1"/>
        <v>16</v>
      </c>
      <c r="B18" s="145" t="s">
        <v>78</v>
      </c>
      <c r="C18" s="131" t="s">
        <v>173</v>
      </c>
      <c r="D18" s="122" t="str">
        <f>VLOOKUP(B18,'JUN 20'!$B$3:$AA$44,11,0)</f>
        <v>CV-20200606-0001</v>
      </c>
      <c r="E18" s="126">
        <v>44028</v>
      </c>
      <c r="F18" s="122">
        <v>60452</v>
      </c>
      <c r="G18" s="122">
        <v>60508</v>
      </c>
      <c r="H18" s="126">
        <v>44084</v>
      </c>
      <c r="I18" t="s">
        <v>149</v>
      </c>
      <c r="J18">
        <v>1852</v>
      </c>
      <c r="K18" t="s">
        <v>151</v>
      </c>
      <c r="L18" t="str">
        <f t="shared" si="0"/>
        <v>DS 1852 MD</v>
      </c>
      <c r="M18" s="128">
        <v>200000</v>
      </c>
      <c r="N18" s="147">
        <v>44047</v>
      </c>
      <c r="O18" s="8" t="s">
        <v>193</v>
      </c>
      <c r="P18" s="8" t="s">
        <v>195</v>
      </c>
      <c r="Q18" s="8" t="s">
        <v>201</v>
      </c>
      <c r="R18" s="8" t="s">
        <v>204</v>
      </c>
    </row>
    <row r="19" spans="1:18" x14ac:dyDescent="0.25">
      <c r="A19" s="130">
        <f t="shared" si="1"/>
        <v>17</v>
      </c>
      <c r="B19" s="145" t="s">
        <v>33</v>
      </c>
      <c r="C19" s="131" t="s">
        <v>114</v>
      </c>
      <c r="D19" s="122" t="str">
        <f>VLOOKUP(B19,'JUN 20'!$B$3:$AA$44,11,0)</f>
        <v>CV-20200606-0001</v>
      </c>
      <c r="E19" s="126">
        <v>44026</v>
      </c>
      <c r="F19" s="122">
        <v>26365</v>
      </c>
      <c r="G19" s="122">
        <v>31365</v>
      </c>
      <c r="H19" s="126">
        <v>44082</v>
      </c>
      <c r="I19" t="s">
        <v>153</v>
      </c>
      <c r="J19">
        <v>1524</v>
      </c>
      <c r="K19" t="s">
        <v>159</v>
      </c>
      <c r="L19" t="str">
        <f t="shared" si="0"/>
        <v>PA 1524 ML</v>
      </c>
      <c r="M19" s="128">
        <v>200000</v>
      </c>
      <c r="N19" s="147">
        <v>44047</v>
      </c>
      <c r="O19" s="8" t="s">
        <v>193</v>
      </c>
      <c r="P19" s="8" t="s">
        <v>195</v>
      </c>
      <c r="Q19" s="8" t="s">
        <v>201</v>
      </c>
      <c r="R19" s="8" t="s">
        <v>204</v>
      </c>
    </row>
    <row r="20" spans="1:18" x14ac:dyDescent="0.25">
      <c r="A20" s="130">
        <f t="shared" si="1"/>
        <v>18</v>
      </c>
      <c r="B20" s="145" t="s">
        <v>31</v>
      </c>
      <c r="C20" s="131" t="s">
        <v>98</v>
      </c>
      <c r="D20" s="122" t="str">
        <f>VLOOKUP(B20,'JUN 20'!$B$3:$AA$44,11,0)</f>
        <v>CV-20200606-0002</v>
      </c>
      <c r="E20" s="126">
        <v>44025</v>
      </c>
      <c r="F20" s="122">
        <v>72673</v>
      </c>
      <c r="G20" s="122">
        <v>77673</v>
      </c>
      <c r="H20" s="126">
        <v>44081</v>
      </c>
      <c r="I20" t="s">
        <v>153</v>
      </c>
      <c r="J20">
        <v>1526</v>
      </c>
      <c r="K20" t="s">
        <v>155</v>
      </c>
      <c r="L20" t="str">
        <f t="shared" si="0"/>
        <v>PA 1526 MQ</v>
      </c>
      <c r="M20" s="128">
        <v>200000</v>
      </c>
      <c r="N20" s="147">
        <v>44047</v>
      </c>
      <c r="O20" s="8" t="s">
        <v>193</v>
      </c>
      <c r="P20" s="8" t="s">
        <v>195</v>
      </c>
      <c r="Q20" s="8" t="s">
        <v>201</v>
      </c>
      <c r="R20" s="8" t="s">
        <v>204</v>
      </c>
    </row>
    <row r="21" spans="1:18" x14ac:dyDescent="0.25">
      <c r="A21" s="130">
        <f t="shared" si="1"/>
        <v>19</v>
      </c>
      <c r="B21" s="145" t="s">
        <v>66</v>
      </c>
      <c r="C21" s="131" t="s">
        <v>177</v>
      </c>
      <c r="D21" s="122" t="str">
        <f>VLOOKUP(B21,'JUN 20'!$B$3:$AA$44,11,0)</f>
        <v>CV-20200606-0001</v>
      </c>
      <c r="E21" s="126">
        <v>44026</v>
      </c>
      <c r="F21" s="122">
        <v>40354</v>
      </c>
      <c r="G21" s="122">
        <v>45354</v>
      </c>
      <c r="H21" s="126">
        <v>44082</v>
      </c>
      <c r="I21" t="s">
        <v>153</v>
      </c>
      <c r="J21">
        <v>1524</v>
      </c>
      <c r="K21" t="s">
        <v>166</v>
      </c>
      <c r="L21" t="str">
        <f t="shared" si="0"/>
        <v>PA 1524 MN</v>
      </c>
      <c r="M21" s="128">
        <v>200000</v>
      </c>
      <c r="N21" s="147">
        <v>44047</v>
      </c>
      <c r="O21" s="8" t="s">
        <v>193</v>
      </c>
      <c r="P21" s="8" t="s">
        <v>195</v>
      </c>
      <c r="Q21" s="8" t="s">
        <v>201</v>
      </c>
      <c r="R21" s="8" t="s">
        <v>204</v>
      </c>
    </row>
    <row r="22" spans="1:18" x14ac:dyDescent="0.25">
      <c r="A22" s="130">
        <f t="shared" si="1"/>
        <v>20</v>
      </c>
      <c r="B22" s="145" t="s">
        <v>28</v>
      </c>
      <c r="C22" s="131" t="s">
        <v>174</v>
      </c>
      <c r="D22" s="122" t="str">
        <f>VLOOKUP(B22,'JUN 20'!$B$3:$AA$44,11,0)</f>
        <v>CV-20200606-0001</v>
      </c>
      <c r="E22" s="126">
        <v>44027</v>
      </c>
      <c r="F22" s="122">
        <v>34050</v>
      </c>
      <c r="G22" s="122">
        <v>39050</v>
      </c>
      <c r="H22" s="126">
        <v>44083</v>
      </c>
      <c r="I22" t="s">
        <v>153</v>
      </c>
      <c r="J22">
        <v>1526</v>
      </c>
      <c r="K22" t="s">
        <v>165</v>
      </c>
      <c r="L22" t="str">
        <f t="shared" si="0"/>
        <v>PA 1526 MR</v>
      </c>
      <c r="M22" s="128">
        <v>200000</v>
      </c>
      <c r="N22" s="147">
        <v>44047</v>
      </c>
      <c r="O22" s="8" t="s">
        <v>193</v>
      </c>
      <c r="P22" s="8" t="s">
        <v>195</v>
      </c>
      <c r="Q22" s="8" t="s">
        <v>201</v>
      </c>
      <c r="R22" s="8" t="s">
        <v>204</v>
      </c>
    </row>
    <row r="23" spans="1:18" x14ac:dyDescent="0.25">
      <c r="A23" s="130">
        <f t="shared" si="1"/>
        <v>21</v>
      </c>
      <c r="B23" s="145" t="s">
        <v>27</v>
      </c>
      <c r="C23" s="131" t="s">
        <v>117</v>
      </c>
      <c r="D23" s="122" t="str">
        <f>VLOOKUP(B23,'JUN 20'!$B$3:$AA$44,11,0)</f>
        <v>CV-20200606-0002</v>
      </c>
      <c r="E23" s="126">
        <v>44026</v>
      </c>
      <c r="F23" s="122">
        <v>152459</v>
      </c>
      <c r="G23" s="122">
        <v>157459</v>
      </c>
      <c r="H23" s="126">
        <v>44082</v>
      </c>
      <c r="I23" t="s">
        <v>153</v>
      </c>
      <c r="J23">
        <v>7223</v>
      </c>
      <c r="K23" t="s">
        <v>154</v>
      </c>
      <c r="L23" t="str">
        <f t="shared" si="0"/>
        <v>PA 7223 MB</v>
      </c>
      <c r="M23" s="128">
        <v>200000</v>
      </c>
      <c r="N23" s="147">
        <v>44047</v>
      </c>
      <c r="O23" s="8" t="s">
        <v>193</v>
      </c>
      <c r="P23" s="8" t="s">
        <v>195</v>
      </c>
      <c r="Q23" s="8" t="s">
        <v>201</v>
      </c>
      <c r="R23" s="8" t="s">
        <v>204</v>
      </c>
    </row>
    <row r="24" spans="1:18" x14ac:dyDescent="0.25">
      <c r="A24" s="130">
        <f t="shared" si="1"/>
        <v>22</v>
      </c>
      <c r="B24" s="145" t="s">
        <v>26</v>
      </c>
      <c r="C24" s="131" t="s">
        <v>115</v>
      </c>
      <c r="D24" s="122" t="str">
        <f>VLOOKUP(B24,'JUN 20'!$B$3:$AA$44,11,0)</f>
        <v>CV-20200606-0002</v>
      </c>
      <c r="E24" s="126">
        <v>44027</v>
      </c>
      <c r="F24" s="122">
        <v>25673</v>
      </c>
      <c r="G24" s="122">
        <v>30673</v>
      </c>
      <c r="H24" s="126">
        <v>44083</v>
      </c>
      <c r="I24" t="s">
        <v>153</v>
      </c>
      <c r="J24">
        <v>1561</v>
      </c>
      <c r="K24" t="s">
        <v>160</v>
      </c>
      <c r="L24" t="str">
        <f t="shared" si="0"/>
        <v>PA 1561 MV</v>
      </c>
      <c r="M24" s="128">
        <v>200000</v>
      </c>
      <c r="N24" s="147">
        <v>44047</v>
      </c>
      <c r="O24" s="8" t="s">
        <v>193</v>
      </c>
      <c r="P24" s="8" t="s">
        <v>195</v>
      </c>
      <c r="Q24" s="8" t="s">
        <v>201</v>
      </c>
      <c r="R24" s="8" t="s">
        <v>204</v>
      </c>
    </row>
    <row r="25" spans="1:18" x14ac:dyDescent="0.25">
      <c r="A25" s="130">
        <f t="shared" si="1"/>
        <v>23</v>
      </c>
      <c r="B25" s="145" t="s">
        <v>25</v>
      </c>
      <c r="C25" s="131" t="s">
        <v>99</v>
      </c>
      <c r="D25" s="122" t="str">
        <f>VLOOKUP(B25,'JUN 20'!$B$3:$AA$44,11,0)</f>
        <v>CV-20200606-0002</v>
      </c>
      <c r="E25" s="126">
        <v>44025</v>
      </c>
      <c r="F25" s="122">
        <v>37028</v>
      </c>
      <c r="G25" s="122">
        <v>42028</v>
      </c>
      <c r="H25" s="126">
        <v>44081</v>
      </c>
      <c r="I25" t="s">
        <v>153</v>
      </c>
      <c r="J25">
        <v>1524</v>
      </c>
      <c r="K25" t="s">
        <v>167</v>
      </c>
      <c r="L25" t="str">
        <f t="shared" si="0"/>
        <v>PA 1524 MO</v>
      </c>
      <c r="M25" s="128">
        <v>200000</v>
      </c>
      <c r="N25" s="147">
        <v>44047</v>
      </c>
      <c r="O25" s="8" t="s">
        <v>193</v>
      </c>
      <c r="P25" s="8" t="s">
        <v>195</v>
      </c>
      <c r="Q25" s="8" t="s">
        <v>201</v>
      </c>
      <c r="R25" s="8" t="s">
        <v>204</v>
      </c>
    </row>
    <row r="26" spans="1:18" x14ac:dyDescent="0.25">
      <c r="A26" s="130">
        <f t="shared" si="1"/>
        <v>24</v>
      </c>
      <c r="B26" s="145" t="s">
        <v>24</v>
      </c>
      <c r="C26" s="131" t="s">
        <v>105</v>
      </c>
      <c r="D26" s="129" t="str">
        <f>VLOOKUP(B26,'JUN 20'!$B$3:$AA$44,11,0)</f>
        <v>CV-20200606-0002</v>
      </c>
      <c r="E26" s="126">
        <v>44027</v>
      </c>
      <c r="F26" s="129">
        <v>42205</v>
      </c>
      <c r="G26" s="129">
        <v>47205</v>
      </c>
      <c r="H26" s="126">
        <v>44083</v>
      </c>
      <c r="M26" s="128">
        <v>200000</v>
      </c>
      <c r="N26" s="147">
        <v>44047</v>
      </c>
      <c r="O26" s="8" t="s">
        <v>193</v>
      </c>
      <c r="P26" s="8" t="s">
        <v>195</v>
      </c>
      <c r="Q26" s="8" t="s">
        <v>201</v>
      </c>
      <c r="R26" s="8" t="s">
        <v>204</v>
      </c>
    </row>
    <row r="27" spans="1:18" x14ac:dyDescent="0.25">
      <c r="A27" s="130">
        <f t="shared" si="1"/>
        <v>25</v>
      </c>
      <c r="B27" s="145" t="s">
        <v>23</v>
      </c>
      <c r="C27" s="131" t="s">
        <v>116</v>
      </c>
      <c r="D27" s="129" t="str">
        <f>VLOOKUP(B27,'JUN 20'!$B$3:$AA$44,11,0)</f>
        <v>CV-20200606-0002</v>
      </c>
      <c r="E27" s="126">
        <v>44028</v>
      </c>
      <c r="F27" s="129">
        <v>136819</v>
      </c>
      <c r="G27" s="129">
        <v>141819</v>
      </c>
      <c r="H27" s="126">
        <v>44084</v>
      </c>
      <c r="M27" s="128">
        <v>200000</v>
      </c>
      <c r="N27" s="147">
        <v>44047</v>
      </c>
      <c r="O27" s="8" t="s">
        <v>193</v>
      </c>
      <c r="P27" s="8" t="s">
        <v>195</v>
      </c>
      <c r="Q27" s="8" t="s">
        <v>201</v>
      </c>
      <c r="R27" s="8" t="s">
        <v>204</v>
      </c>
    </row>
    <row r="28" spans="1:18" x14ac:dyDescent="0.25">
      <c r="A28" s="130">
        <f t="shared" si="1"/>
        <v>26</v>
      </c>
      <c r="B28" s="154" t="s">
        <v>22</v>
      </c>
      <c r="C28" s="131" t="s">
        <v>118</v>
      </c>
      <c r="D28" s="129" t="str">
        <f>VLOOKUP(B28,'JUN 20'!$B$3:$AA$44,11,0)</f>
        <v>CV-20200606-0002</v>
      </c>
      <c r="E28" s="126">
        <v>44026</v>
      </c>
      <c r="F28" s="129">
        <v>29978</v>
      </c>
      <c r="G28" s="129">
        <v>34978</v>
      </c>
      <c r="H28" s="126">
        <v>44082</v>
      </c>
      <c r="M28" s="128">
        <v>200000</v>
      </c>
      <c r="N28" s="147">
        <v>44047</v>
      </c>
      <c r="O28" s="150" t="s">
        <v>193</v>
      </c>
      <c r="P28" s="150" t="s">
        <v>196</v>
      </c>
      <c r="Q28" s="8" t="s">
        <v>203</v>
      </c>
      <c r="R28" s="8" t="s">
        <v>205</v>
      </c>
    </row>
    <row r="29" spans="1:18" x14ac:dyDescent="0.25">
      <c r="A29" s="130">
        <f t="shared" si="1"/>
        <v>27</v>
      </c>
      <c r="B29" s="154" t="s">
        <v>21</v>
      </c>
      <c r="C29" s="131" t="s">
        <v>119</v>
      </c>
      <c r="D29" s="129" t="str">
        <f>VLOOKUP(B29,'JUN 20'!$B$3:$AA$44,11,0)</f>
        <v>CV-20200606-0002</v>
      </c>
      <c r="E29" s="126">
        <v>44026</v>
      </c>
      <c r="F29" s="129">
        <v>41100</v>
      </c>
      <c r="G29" s="129">
        <v>46100</v>
      </c>
      <c r="H29" s="126">
        <v>44082</v>
      </c>
      <c r="M29" s="128">
        <v>200000</v>
      </c>
      <c r="N29" s="147">
        <v>44047</v>
      </c>
      <c r="O29" s="150" t="s">
        <v>193</v>
      </c>
      <c r="P29" s="150" t="s">
        <v>196</v>
      </c>
      <c r="Q29" s="8" t="s">
        <v>203</v>
      </c>
      <c r="R29" s="8" t="s">
        <v>205</v>
      </c>
    </row>
    <row r="30" spans="1:18" x14ac:dyDescent="0.25">
      <c r="A30" s="130">
        <f t="shared" si="1"/>
        <v>28</v>
      </c>
      <c r="B30" s="154" t="s">
        <v>32</v>
      </c>
      <c r="C30" s="131" t="s">
        <v>176</v>
      </c>
      <c r="D30" s="122" t="str">
        <f>VLOOKUP(B30,'JUN 20'!$B$3:$AA$44,11,0)</f>
        <v>CV-20200606-0001</v>
      </c>
      <c r="E30" s="126">
        <v>44032</v>
      </c>
      <c r="F30" s="122">
        <v>35008</v>
      </c>
      <c r="G30" s="122">
        <v>40008</v>
      </c>
      <c r="H30" s="126">
        <v>44088</v>
      </c>
      <c r="I30" t="s">
        <v>153</v>
      </c>
      <c r="J30">
        <v>1523</v>
      </c>
      <c r="K30" t="s">
        <v>165</v>
      </c>
      <c r="L30" t="str">
        <f>I30&amp;" "&amp;J30&amp;" "&amp;K30</f>
        <v>PA 1523 MR</v>
      </c>
      <c r="M30" s="128">
        <v>280000</v>
      </c>
      <c r="N30" s="147">
        <v>44047</v>
      </c>
      <c r="O30" s="150" t="s">
        <v>193</v>
      </c>
      <c r="P30" s="150" t="s">
        <v>196</v>
      </c>
      <c r="Q30" s="8" t="s">
        <v>203</v>
      </c>
      <c r="R30" s="8" t="s">
        <v>205</v>
      </c>
    </row>
    <row r="31" spans="1:18" x14ac:dyDescent="0.25">
      <c r="A31" s="130">
        <f t="shared" si="1"/>
        <v>29</v>
      </c>
      <c r="B31" s="154" t="s">
        <v>85</v>
      </c>
      <c r="C31" s="131" t="s">
        <v>85</v>
      </c>
      <c r="D31" s="122" t="str">
        <f>VLOOKUP(B31,'JUN 20'!$B$3:$AA$44,11,0)</f>
        <v>CV-20200606-0001</v>
      </c>
      <c r="E31" s="126">
        <v>44008</v>
      </c>
      <c r="F31" s="122">
        <v>55415</v>
      </c>
      <c r="G31" s="122">
        <v>60415</v>
      </c>
      <c r="H31" s="126">
        <v>44064</v>
      </c>
      <c r="I31" t="s">
        <v>149</v>
      </c>
      <c r="J31">
        <v>1737</v>
      </c>
      <c r="K31" t="s">
        <v>157</v>
      </c>
      <c r="L31" t="str">
        <f>I31&amp;" "&amp;J31&amp;" "&amp;K31</f>
        <v>DS 1737 MI</v>
      </c>
      <c r="M31" s="128">
        <v>300000</v>
      </c>
      <c r="N31" s="147">
        <v>44047</v>
      </c>
      <c r="O31" s="150" t="s">
        <v>193</v>
      </c>
      <c r="P31" s="150" t="s">
        <v>196</v>
      </c>
      <c r="Q31" s="8" t="s">
        <v>203</v>
      </c>
      <c r="R31" s="8" t="s">
        <v>205</v>
      </c>
    </row>
    <row r="32" spans="1:18" s="135" customFormat="1" x14ac:dyDescent="0.25">
      <c r="A32" s="130">
        <f t="shared" si="1"/>
        <v>30</v>
      </c>
      <c r="B32" s="155" t="s">
        <v>20</v>
      </c>
      <c r="C32" s="133" t="s">
        <v>120</v>
      </c>
      <c r="D32" s="132" t="str">
        <f>VLOOKUP(B32,'JUN 20'!$B$3:$AA$44,11,0)</f>
        <v>CV-20200606-0002</v>
      </c>
      <c r="E32" s="134">
        <v>44027</v>
      </c>
      <c r="F32" s="132">
        <v>33432</v>
      </c>
      <c r="G32" s="132">
        <v>38432</v>
      </c>
      <c r="H32" s="134">
        <v>44083</v>
      </c>
      <c r="M32" s="136">
        <v>200000</v>
      </c>
      <c r="N32" s="147">
        <v>44047</v>
      </c>
      <c r="O32" s="150" t="s">
        <v>193</v>
      </c>
      <c r="P32" s="150" t="s">
        <v>196</v>
      </c>
      <c r="Q32" s="144" t="s">
        <v>203</v>
      </c>
      <c r="R32" s="8" t="s">
        <v>205</v>
      </c>
    </row>
    <row r="33" spans="1:18" x14ac:dyDescent="0.25">
      <c r="A33" s="130">
        <f t="shared" si="1"/>
        <v>31</v>
      </c>
      <c r="B33" s="154" t="s">
        <v>19</v>
      </c>
      <c r="C33" s="131" t="s">
        <v>172</v>
      </c>
      <c r="D33" s="129" t="str">
        <f>VLOOKUP(B33,'JUN 20'!$B$3:$AA$44,11,0)</f>
        <v>CV-20200606-0001</v>
      </c>
      <c r="E33" s="126">
        <v>44032</v>
      </c>
      <c r="F33" s="129">
        <v>66602</v>
      </c>
      <c r="G33" s="129">
        <v>71602</v>
      </c>
      <c r="H33" s="126">
        <v>44088</v>
      </c>
      <c r="M33" s="128">
        <v>200000</v>
      </c>
      <c r="N33" s="147">
        <v>44047</v>
      </c>
      <c r="O33" s="150" t="s">
        <v>193</v>
      </c>
      <c r="P33" s="150" t="s">
        <v>196</v>
      </c>
      <c r="Q33" s="8" t="s">
        <v>203</v>
      </c>
      <c r="R33" s="8" t="s">
        <v>205</v>
      </c>
    </row>
    <row r="34" spans="1:18" x14ac:dyDescent="0.25">
      <c r="A34" s="130">
        <f t="shared" si="1"/>
        <v>32</v>
      </c>
      <c r="B34" s="154" t="s">
        <v>18</v>
      </c>
      <c r="C34" s="131" t="s">
        <v>100</v>
      </c>
      <c r="D34" s="129" t="str">
        <f>VLOOKUP(B34,'JUN 20'!$B$3:$AA$44,11,0)</f>
        <v>CV-20200606-0002</v>
      </c>
      <c r="E34" s="126">
        <v>44026</v>
      </c>
      <c r="F34" s="129">
        <v>163695</v>
      </c>
      <c r="G34" s="129">
        <v>168695</v>
      </c>
      <c r="H34" s="126">
        <v>44082</v>
      </c>
      <c r="M34" s="128">
        <v>200000</v>
      </c>
      <c r="N34" s="147">
        <v>44047</v>
      </c>
      <c r="O34" s="150" t="s">
        <v>193</v>
      </c>
      <c r="P34" s="150" t="s">
        <v>196</v>
      </c>
      <c r="Q34" s="8" t="s">
        <v>203</v>
      </c>
      <c r="R34" s="8" t="s">
        <v>205</v>
      </c>
    </row>
    <row r="35" spans="1:18" x14ac:dyDescent="0.25">
      <c r="A35" s="130">
        <f t="shared" si="1"/>
        <v>33</v>
      </c>
      <c r="B35" s="154" t="s">
        <v>17</v>
      </c>
      <c r="C35" s="131" t="s">
        <v>101</v>
      </c>
      <c r="D35" s="129" t="str">
        <f>VLOOKUP(B35,'JUN 20'!$B$3:$AA$44,11,0)</f>
        <v>CV-20200606-0002</v>
      </c>
      <c r="E35" s="126">
        <v>44026</v>
      </c>
      <c r="F35" s="129">
        <v>125650</v>
      </c>
      <c r="G35" s="129">
        <v>130650</v>
      </c>
      <c r="H35" s="126">
        <v>44082</v>
      </c>
      <c r="M35" s="128">
        <v>200000</v>
      </c>
      <c r="N35" s="147">
        <v>44047</v>
      </c>
      <c r="O35" s="150" t="s">
        <v>193</v>
      </c>
      <c r="P35" s="150" t="s">
        <v>196</v>
      </c>
      <c r="Q35" s="8" t="s">
        <v>203</v>
      </c>
      <c r="R35" s="8" t="s">
        <v>205</v>
      </c>
    </row>
    <row r="36" spans="1:18" x14ac:dyDescent="0.25">
      <c r="A36" s="130">
        <f t="shared" si="1"/>
        <v>34</v>
      </c>
      <c r="B36" s="154" t="s">
        <v>16</v>
      </c>
      <c r="C36" s="131" t="s">
        <v>102</v>
      </c>
      <c r="D36" s="129" t="str">
        <f>VLOOKUP(B36,'JUN 20'!$B$3:$AA$44,11,0)</f>
        <v>CV-20200606-0002</v>
      </c>
      <c r="E36" s="126">
        <v>44026</v>
      </c>
      <c r="F36" s="129">
        <v>53514</v>
      </c>
      <c r="G36" s="129">
        <v>58514</v>
      </c>
      <c r="H36" s="126">
        <v>44082</v>
      </c>
      <c r="M36" s="128">
        <v>200000</v>
      </c>
      <c r="N36" s="147">
        <v>44047</v>
      </c>
      <c r="O36" s="150" t="s">
        <v>193</v>
      </c>
      <c r="P36" s="150" t="s">
        <v>196</v>
      </c>
      <c r="Q36" s="8" t="s">
        <v>203</v>
      </c>
      <c r="R36" s="8" t="s">
        <v>205</v>
      </c>
    </row>
    <row r="37" spans="1:18" x14ac:dyDescent="0.25">
      <c r="A37" s="130">
        <f t="shared" si="1"/>
        <v>35</v>
      </c>
      <c r="B37" s="154" t="s">
        <v>15</v>
      </c>
      <c r="C37" s="131" t="s">
        <v>110</v>
      </c>
      <c r="D37" s="129" t="str">
        <f>VLOOKUP(B37,'JUN 20'!$B$3:$AA$44,11,0)</f>
        <v>CV-20200606-0002</v>
      </c>
      <c r="E37" s="126">
        <v>44026</v>
      </c>
      <c r="F37" s="129">
        <v>64330</v>
      </c>
      <c r="G37" s="129">
        <v>69330</v>
      </c>
      <c r="H37" s="126">
        <v>44082</v>
      </c>
      <c r="M37" s="128">
        <v>200000</v>
      </c>
      <c r="N37" s="147">
        <v>44047</v>
      </c>
      <c r="O37" s="150" t="s">
        <v>193</v>
      </c>
      <c r="P37" s="150" t="s">
        <v>196</v>
      </c>
      <c r="Q37" s="8" t="s">
        <v>203</v>
      </c>
      <c r="R37" s="8" t="s">
        <v>205</v>
      </c>
    </row>
    <row r="38" spans="1:18" x14ac:dyDescent="0.25">
      <c r="A38" s="130">
        <f t="shared" si="1"/>
        <v>36</v>
      </c>
      <c r="B38" s="154" t="s">
        <v>14</v>
      </c>
      <c r="C38" s="131" t="s">
        <v>111</v>
      </c>
      <c r="D38" s="129" t="str">
        <f>VLOOKUP(B38,'JUN 20'!$B$3:$AA$44,11,0)</f>
        <v>CV-20200606-0002</v>
      </c>
      <c r="E38" s="126">
        <v>44027</v>
      </c>
      <c r="F38" s="129">
        <v>31841</v>
      </c>
      <c r="G38" s="129">
        <v>36841</v>
      </c>
      <c r="H38" s="126">
        <v>44083</v>
      </c>
      <c r="M38" s="128">
        <v>200000</v>
      </c>
      <c r="N38" s="147">
        <v>44047</v>
      </c>
      <c r="O38" s="150" t="s">
        <v>193</v>
      </c>
      <c r="P38" s="150" t="s">
        <v>196</v>
      </c>
      <c r="Q38" s="8" t="s">
        <v>203</v>
      </c>
      <c r="R38" s="8" t="s">
        <v>205</v>
      </c>
    </row>
    <row r="39" spans="1:18" x14ac:dyDescent="0.25">
      <c r="A39" s="137">
        <f t="shared" si="1"/>
        <v>37</v>
      </c>
      <c r="B39" s="156" t="s">
        <v>13</v>
      </c>
      <c r="C39" s="138" t="s">
        <v>103</v>
      </c>
      <c r="D39" s="137" t="str">
        <f>VLOOKUP(B39,'JUN 20'!$B$3:$AA$44,11,0)</f>
        <v>CV-20200606-0002</v>
      </c>
      <c r="E39" s="139">
        <v>44025</v>
      </c>
      <c r="F39" s="137">
        <v>26288</v>
      </c>
      <c r="G39" s="137">
        <v>31288</v>
      </c>
      <c r="H39" s="139">
        <v>44081</v>
      </c>
      <c r="M39" s="140">
        <v>200000</v>
      </c>
      <c r="N39" s="147">
        <v>44047</v>
      </c>
      <c r="O39" s="150" t="s">
        <v>193</v>
      </c>
      <c r="P39" s="150" t="s">
        <v>196</v>
      </c>
      <c r="Q39" s="8" t="s">
        <v>203</v>
      </c>
      <c r="R39" s="8" t="s">
        <v>205</v>
      </c>
    </row>
    <row r="40" spans="1:18" x14ac:dyDescent="0.25">
      <c r="A40" s="197" t="s">
        <v>198</v>
      </c>
      <c r="B40" s="197"/>
      <c r="C40" s="197"/>
      <c r="D40" s="197"/>
      <c r="E40" s="197"/>
      <c r="F40" s="197"/>
      <c r="G40" s="197"/>
      <c r="H40" s="197"/>
      <c r="I40" s="8"/>
      <c r="J40" s="8"/>
      <c r="K40" s="8"/>
      <c r="L40" s="8"/>
      <c r="M40" s="88">
        <f>SUM(M3:M27)</f>
        <v>5000000</v>
      </c>
      <c r="N40" s="149">
        <f>SUMIF($N$3:$N$27,"&gt;0",$M$3:$M$27)</f>
        <v>5000000</v>
      </c>
      <c r="O40" s="8" t="s">
        <v>193</v>
      </c>
      <c r="P40" s="8" t="s">
        <v>195</v>
      </c>
      <c r="Q40" s="8" t="s">
        <v>201</v>
      </c>
      <c r="R40" s="8" t="s">
        <v>204</v>
      </c>
    </row>
    <row r="41" spans="1:18" x14ac:dyDescent="0.25">
      <c r="A41" s="197" t="s">
        <v>199</v>
      </c>
      <c r="B41" s="197"/>
      <c r="C41" s="197"/>
      <c r="D41" s="197"/>
      <c r="E41" s="197"/>
      <c r="F41" s="197"/>
      <c r="G41" s="197"/>
      <c r="H41" s="197"/>
      <c r="I41" s="8"/>
      <c r="J41" s="8"/>
      <c r="K41" s="8"/>
      <c r="L41" s="8"/>
      <c r="M41" s="141">
        <f>SUM(M28:M39)</f>
        <v>2580000</v>
      </c>
      <c r="N41" s="149">
        <f>SUMIF($N$28:$N$39,"&gt;0",$M$28:$M$39)</f>
        <v>2580000</v>
      </c>
      <c r="O41" s="8" t="s">
        <v>193</v>
      </c>
      <c r="P41" s="8" t="s">
        <v>196</v>
      </c>
      <c r="Q41" s="8" t="s">
        <v>203</v>
      </c>
      <c r="R41" s="8" t="s">
        <v>205</v>
      </c>
    </row>
    <row r="42" spans="1:18" x14ac:dyDescent="0.25">
      <c r="A42" s="198" t="s">
        <v>194</v>
      </c>
      <c r="B42" s="198"/>
      <c r="C42" s="198"/>
      <c r="D42" s="198"/>
      <c r="E42" s="198"/>
      <c r="F42" s="198"/>
      <c r="G42" s="198"/>
      <c r="H42" s="198"/>
      <c r="I42" s="143"/>
      <c r="J42" s="143"/>
      <c r="K42" s="143"/>
      <c r="L42" s="143"/>
      <c r="M42" s="142">
        <f>SUM(M3:M39)</f>
        <v>7580000</v>
      </c>
      <c r="N42" s="148" t="b">
        <f>SUM(N40:N41)=M42</f>
        <v>1</v>
      </c>
    </row>
  </sheetData>
  <autoFilter ref="A2:M39" xr:uid="{00000000-0009-0000-0000-000003000000}"/>
  <mergeCells count="3">
    <mergeCell ref="A40:H40"/>
    <mergeCell ref="A41:H41"/>
    <mergeCell ref="A42:H42"/>
  </mergeCells>
  <conditionalFormatting sqref="E3:E39">
    <cfRule type="timePeriod" dxfId="156" priority="3" timePeriod="thisMonth">
      <formula>AND(MONTH(E3)=MONTH(TODAY()),YEAR(E3)=YEAR(TODAY()))</formula>
    </cfRule>
  </conditionalFormatting>
  <conditionalFormatting sqref="M3:N3 M28:N28 M4:M27 M29:M39 N3:N39">
    <cfRule type="cellIs" dxfId="155" priority="2" operator="equal">
      <formula>200000</formula>
    </cfRule>
  </conditionalFormatting>
  <conditionalFormatting sqref="N42">
    <cfRule type="containsText" dxfId="154" priority="1" operator="containsText" text="TRUE">
      <formula>NOT(ISERROR(SEARCH("TRUE",N42)))</formula>
    </cfRule>
  </conditionalFormatting>
  <pageMargins left="0.7" right="0.7" top="0.75" bottom="0.75" header="0.3" footer="0.3"/>
  <pageSetup orientation="portrait" r:id="rId1"/>
  <ignoredErrors>
    <ignoredError sqref="M40:M4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071CA-373F-4176-ACC7-4F1FF46085FD}">
  <dimension ref="A2:Q23"/>
  <sheetViews>
    <sheetView tabSelected="1" workbookViewId="0">
      <selection activeCell="U8" sqref="U8"/>
    </sheetView>
  </sheetViews>
  <sheetFormatPr defaultRowHeight="15" x14ac:dyDescent="0.25"/>
  <cols>
    <col min="1" max="1" width="3.85546875" style="164" bestFit="1" customWidth="1"/>
    <col min="2" max="2" width="9.85546875" style="164" bestFit="1" customWidth="1"/>
    <col min="3" max="3" width="10.85546875" style="164" bestFit="1" customWidth="1"/>
    <col min="4" max="4" width="27.28515625" style="162" bestFit="1" customWidth="1"/>
    <col min="5" max="5" width="21.5703125" style="162" bestFit="1" customWidth="1"/>
    <col min="6" max="6" width="17.42578125" style="162" bestFit="1" customWidth="1"/>
    <col min="7" max="7" width="13.42578125" style="162" bestFit="1" customWidth="1"/>
    <col min="8" max="8" width="20" style="164" bestFit="1" customWidth="1"/>
    <col min="9" max="10" width="0" style="164" hidden="1" customWidth="1"/>
    <col min="11" max="11" width="4.7109375" style="164" hidden="1" customWidth="1"/>
    <col min="12" max="12" width="18" style="164" customWidth="1"/>
    <col min="13" max="13" width="22.28515625" style="164" bestFit="1" customWidth="1"/>
    <col min="14" max="14" width="20" style="164" bestFit="1" customWidth="1"/>
    <col min="15" max="17" width="7.7109375" style="164" bestFit="1" customWidth="1"/>
  </cols>
  <sheetData>
    <row r="2" spans="1:17" x14ac:dyDescent="0.25">
      <c r="A2" s="127" t="s">
        <v>135</v>
      </c>
      <c r="B2" s="127" t="s">
        <v>64</v>
      </c>
      <c r="C2" s="127" t="s">
        <v>190</v>
      </c>
      <c r="D2" s="127" t="s">
        <v>62</v>
      </c>
      <c r="E2" s="127" t="s">
        <v>61</v>
      </c>
      <c r="F2" s="127" t="s">
        <v>60</v>
      </c>
      <c r="G2" s="127" t="s">
        <v>59</v>
      </c>
      <c r="H2" s="127" t="s">
        <v>80</v>
      </c>
      <c r="L2" s="127" t="s">
        <v>91</v>
      </c>
      <c r="M2" s="127" t="s">
        <v>197</v>
      </c>
      <c r="N2" s="127" t="s">
        <v>192</v>
      </c>
      <c r="O2" s="127" t="s">
        <v>37</v>
      </c>
      <c r="P2" s="127" t="s">
        <v>36</v>
      </c>
      <c r="Q2" s="127" t="s">
        <v>35</v>
      </c>
    </row>
    <row r="3" spans="1:17" x14ac:dyDescent="0.25">
      <c r="A3" s="16">
        <v>1</v>
      </c>
      <c r="B3" s="16" t="s">
        <v>71</v>
      </c>
      <c r="C3" s="16" t="s">
        <v>123</v>
      </c>
      <c r="D3" s="40">
        <v>44028</v>
      </c>
      <c r="E3" s="161">
        <v>93970</v>
      </c>
      <c r="F3" s="40">
        <f>D3+56</f>
        <v>44084</v>
      </c>
      <c r="G3" s="161">
        <f>E3+5000</f>
        <v>98970</v>
      </c>
      <c r="H3" s="16" t="s">
        <v>222</v>
      </c>
      <c r="L3" s="109">
        <v>200000</v>
      </c>
      <c r="M3" s="16" t="s">
        <v>225</v>
      </c>
      <c r="N3" s="16" t="s">
        <v>225</v>
      </c>
      <c r="O3" s="16"/>
      <c r="P3" s="16"/>
      <c r="Q3" s="16"/>
    </row>
    <row r="4" spans="1:17" x14ac:dyDescent="0.25">
      <c r="A4" s="16">
        <v>2</v>
      </c>
      <c r="B4" s="16" t="s">
        <v>214</v>
      </c>
      <c r="C4" s="16" t="s">
        <v>206</v>
      </c>
      <c r="D4" s="40">
        <v>44050</v>
      </c>
      <c r="E4" s="161">
        <v>189</v>
      </c>
      <c r="F4" s="40">
        <f t="shared" ref="F4:F11" si="0">D4+56</f>
        <v>44106</v>
      </c>
      <c r="G4" s="161">
        <f t="shared" ref="G4:G11" si="1">E4+5000</f>
        <v>5189</v>
      </c>
      <c r="H4" s="16" t="s">
        <v>222</v>
      </c>
      <c r="L4" s="109">
        <v>200000</v>
      </c>
      <c r="M4" s="16" t="s">
        <v>225</v>
      </c>
      <c r="N4" s="16" t="s">
        <v>225</v>
      </c>
      <c r="O4" s="16"/>
      <c r="P4" s="16"/>
      <c r="Q4" s="16"/>
    </row>
    <row r="5" spans="1:17" x14ac:dyDescent="0.25">
      <c r="A5" s="16">
        <v>3</v>
      </c>
      <c r="B5" s="16" t="s">
        <v>215</v>
      </c>
      <c r="C5" s="16" t="s">
        <v>207</v>
      </c>
      <c r="D5" s="40">
        <v>44056</v>
      </c>
      <c r="E5" s="161">
        <v>86</v>
      </c>
      <c r="F5" s="40">
        <f t="shared" si="0"/>
        <v>44112</v>
      </c>
      <c r="G5" s="161">
        <f t="shared" si="1"/>
        <v>5086</v>
      </c>
      <c r="H5" s="16" t="s">
        <v>222</v>
      </c>
      <c r="L5" s="109">
        <v>200000</v>
      </c>
      <c r="M5" s="16" t="s">
        <v>225</v>
      </c>
      <c r="N5" s="16" t="s">
        <v>225</v>
      </c>
      <c r="O5" s="16"/>
      <c r="P5" s="16"/>
      <c r="Q5" s="16"/>
    </row>
    <row r="6" spans="1:17" x14ac:dyDescent="0.25">
      <c r="A6" s="16">
        <v>4</v>
      </c>
      <c r="B6" s="16" t="s">
        <v>216</v>
      </c>
      <c r="C6" s="16" t="s">
        <v>208</v>
      </c>
      <c r="D6" s="40">
        <v>44050</v>
      </c>
      <c r="E6" s="161">
        <v>134</v>
      </c>
      <c r="F6" s="40">
        <f t="shared" si="0"/>
        <v>44106</v>
      </c>
      <c r="G6" s="161">
        <f t="shared" si="1"/>
        <v>5134</v>
      </c>
      <c r="H6" s="16" t="s">
        <v>222</v>
      </c>
      <c r="L6" s="109">
        <v>200000</v>
      </c>
      <c r="M6" s="16" t="s">
        <v>225</v>
      </c>
      <c r="N6" s="16" t="s">
        <v>225</v>
      </c>
      <c r="O6" s="16"/>
      <c r="P6" s="16"/>
      <c r="Q6" s="16"/>
    </row>
    <row r="7" spans="1:17" x14ac:dyDescent="0.25">
      <c r="A7" s="16">
        <v>5</v>
      </c>
      <c r="B7" s="16" t="s">
        <v>217</v>
      </c>
      <c r="C7" s="16" t="s">
        <v>209</v>
      </c>
      <c r="D7" s="40">
        <v>44050</v>
      </c>
      <c r="E7" s="161">
        <v>150</v>
      </c>
      <c r="F7" s="40">
        <f t="shared" si="0"/>
        <v>44106</v>
      </c>
      <c r="G7" s="161">
        <f t="shared" si="1"/>
        <v>5150</v>
      </c>
      <c r="H7" s="16" t="s">
        <v>222</v>
      </c>
      <c r="L7" s="109">
        <v>200000</v>
      </c>
      <c r="M7" s="16" t="s">
        <v>225</v>
      </c>
      <c r="N7" s="16" t="s">
        <v>225</v>
      </c>
      <c r="O7" s="16"/>
      <c r="P7" s="16"/>
      <c r="Q7" s="16"/>
    </row>
    <row r="8" spans="1:17" x14ac:dyDescent="0.25">
      <c r="A8" s="16">
        <v>6</v>
      </c>
      <c r="B8" s="16" t="s">
        <v>218</v>
      </c>
      <c r="C8" s="16" t="s">
        <v>210</v>
      </c>
      <c r="D8" s="40">
        <v>44050</v>
      </c>
      <c r="E8" s="161">
        <v>150</v>
      </c>
      <c r="F8" s="40">
        <f t="shared" si="0"/>
        <v>44106</v>
      </c>
      <c r="G8" s="161">
        <f t="shared" si="1"/>
        <v>5150</v>
      </c>
      <c r="H8" s="16" t="s">
        <v>222</v>
      </c>
      <c r="L8" s="109">
        <v>200000</v>
      </c>
      <c r="M8" s="16" t="s">
        <v>225</v>
      </c>
      <c r="N8" s="16" t="s">
        <v>225</v>
      </c>
      <c r="O8" s="16"/>
      <c r="P8" s="16"/>
      <c r="Q8" s="16"/>
    </row>
    <row r="9" spans="1:17" x14ac:dyDescent="0.25">
      <c r="A9" s="16">
        <v>7</v>
      </c>
      <c r="B9" s="16" t="s">
        <v>219</v>
      </c>
      <c r="C9" s="16" t="s">
        <v>211</v>
      </c>
      <c r="D9" s="40">
        <v>44056</v>
      </c>
      <c r="E9" s="161">
        <v>134</v>
      </c>
      <c r="F9" s="40">
        <f t="shared" si="0"/>
        <v>44112</v>
      </c>
      <c r="G9" s="161">
        <f t="shared" si="1"/>
        <v>5134</v>
      </c>
      <c r="H9" s="16" t="s">
        <v>222</v>
      </c>
      <c r="L9" s="109">
        <v>200000</v>
      </c>
      <c r="M9" s="16" t="s">
        <v>225</v>
      </c>
      <c r="N9" s="16" t="s">
        <v>225</v>
      </c>
      <c r="O9" s="16"/>
      <c r="P9" s="16"/>
      <c r="Q9" s="16"/>
    </row>
    <row r="10" spans="1:17" x14ac:dyDescent="0.25">
      <c r="A10" s="16">
        <v>8</v>
      </c>
      <c r="B10" s="16" t="s">
        <v>220</v>
      </c>
      <c r="C10" s="16" t="s">
        <v>212</v>
      </c>
      <c r="D10" s="40">
        <v>44054</v>
      </c>
      <c r="E10" s="161">
        <v>135</v>
      </c>
      <c r="F10" s="40">
        <f t="shared" si="0"/>
        <v>44110</v>
      </c>
      <c r="G10" s="161">
        <f t="shared" si="1"/>
        <v>5135</v>
      </c>
      <c r="H10" s="16" t="s">
        <v>222</v>
      </c>
      <c r="L10" s="109">
        <v>200000</v>
      </c>
      <c r="M10" s="16" t="s">
        <v>225</v>
      </c>
      <c r="N10" s="16" t="s">
        <v>225</v>
      </c>
      <c r="O10" s="16"/>
      <c r="P10" s="16"/>
      <c r="Q10" s="16"/>
    </row>
    <row r="11" spans="1:17" x14ac:dyDescent="0.25">
      <c r="A11" s="16">
        <v>9</v>
      </c>
      <c r="B11" s="16" t="s">
        <v>221</v>
      </c>
      <c r="C11" s="16" t="s">
        <v>213</v>
      </c>
      <c r="D11" s="40">
        <v>44056</v>
      </c>
      <c r="E11" s="161">
        <v>140</v>
      </c>
      <c r="F11" s="40">
        <f t="shared" si="0"/>
        <v>44112</v>
      </c>
      <c r="G11" s="161">
        <f t="shared" si="1"/>
        <v>5140</v>
      </c>
      <c r="H11" s="16" t="s">
        <v>222</v>
      </c>
      <c r="L11" s="109">
        <v>200000</v>
      </c>
      <c r="M11" s="16" t="s">
        <v>225</v>
      </c>
      <c r="N11" s="16" t="s">
        <v>225</v>
      </c>
      <c r="O11" s="16"/>
      <c r="P11" s="16"/>
      <c r="Q11" s="16"/>
    </row>
    <row r="12" spans="1:17" x14ac:dyDescent="0.25">
      <c r="A12" s="16">
        <v>10</v>
      </c>
      <c r="B12" s="16" t="s">
        <v>33</v>
      </c>
      <c r="C12" s="16" t="s">
        <v>114</v>
      </c>
      <c r="D12" s="166">
        <v>44063</v>
      </c>
      <c r="E12" s="131"/>
      <c r="F12" s="165"/>
      <c r="G12" s="131"/>
      <c r="H12" s="16" t="s">
        <v>223</v>
      </c>
      <c r="L12" s="109">
        <v>200000</v>
      </c>
      <c r="M12" s="16" t="s">
        <v>225</v>
      </c>
      <c r="N12" s="16" t="s">
        <v>225</v>
      </c>
      <c r="O12" s="16"/>
      <c r="P12" s="16"/>
      <c r="Q12" s="16"/>
    </row>
    <row r="13" spans="1:17" x14ac:dyDescent="0.25">
      <c r="A13" s="16">
        <v>11</v>
      </c>
      <c r="B13" s="16" t="s">
        <v>78</v>
      </c>
      <c r="C13" s="16" t="s">
        <v>173</v>
      </c>
      <c r="D13" s="166">
        <v>44062</v>
      </c>
      <c r="E13" s="131"/>
      <c r="F13" s="165"/>
      <c r="G13" s="131"/>
      <c r="H13" s="16" t="s">
        <v>223</v>
      </c>
      <c r="L13" s="109">
        <v>200000</v>
      </c>
      <c r="M13" s="16" t="s">
        <v>225</v>
      </c>
      <c r="N13" s="16" t="s">
        <v>225</v>
      </c>
      <c r="O13" s="16"/>
      <c r="P13" s="16"/>
      <c r="Q13" s="16"/>
    </row>
    <row r="14" spans="1:17" x14ac:dyDescent="0.25">
      <c r="A14" s="16">
        <v>12</v>
      </c>
      <c r="B14" s="16" t="s">
        <v>218</v>
      </c>
      <c r="C14" s="16" t="s">
        <v>210</v>
      </c>
      <c r="D14" s="161"/>
      <c r="E14" s="161"/>
      <c r="F14" s="40"/>
      <c r="G14" s="161"/>
      <c r="H14" s="16" t="s">
        <v>223</v>
      </c>
      <c r="L14" s="168">
        <v>200000</v>
      </c>
      <c r="M14" s="16" t="s">
        <v>225</v>
      </c>
      <c r="N14" s="16" t="s">
        <v>225</v>
      </c>
      <c r="O14" s="16"/>
      <c r="P14" s="16"/>
      <c r="Q14" s="16"/>
    </row>
    <row r="15" spans="1:17" x14ac:dyDescent="0.25">
      <c r="A15" s="16">
        <v>13</v>
      </c>
      <c r="B15" s="16" t="s">
        <v>219</v>
      </c>
      <c r="C15" s="16" t="s">
        <v>211</v>
      </c>
      <c r="D15" s="161"/>
      <c r="E15" s="161"/>
      <c r="F15" s="161"/>
      <c r="G15" s="161"/>
      <c r="H15" s="16" t="s">
        <v>223</v>
      </c>
      <c r="L15" s="168">
        <v>200000</v>
      </c>
      <c r="M15" s="16" t="s">
        <v>225</v>
      </c>
      <c r="N15" s="16" t="s">
        <v>225</v>
      </c>
      <c r="O15" s="16"/>
      <c r="P15" s="16"/>
      <c r="Q15" s="16"/>
    </row>
    <row r="16" spans="1:17" x14ac:dyDescent="0.25">
      <c r="A16" s="16">
        <v>14</v>
      </c>
      <c r="B16" s="16" t="s">
        <v>220</v>
      </c>
      <c r="C16" s="16" t="s">
        <v>212</v>
      </c>
      <c r="D16" s="161"/>
      <c r="E16" s="161"/>
      <c r="F16" s="161"/>
      <c r="G16" s="161"/>
      <c r="H16" s="16" t="s">
        <v>223</v>
      </c>
      <c r="L16" s="168">
        <v>200000</v>
      </c>
      <c r="M16" s="16" t="s">
        <v>225</v>
      </c>
      <c r="N16" s="16" t="s">
        <v>225</v>
      </c>
      <c r="O16" s="16"/>
      <c r="P16" s="16"/>
      <c r="Q16" s="16"/>
    </row>
    <row r="17" spans="1:17" x14ac:dyDescent="0.25">
      <c r="A17" s="16">
        <v>15</v>
      </c>
      <c r="B17" s="16" t="s">
        <v>221</v>
      </c>
      <c r="C17" s="16" t="s">
        <v>213</v>
      </c>
      <c r="D17" s="161"/>
      <c r="E17" s="161"/>
      <c r="F17" s="161"/>
      <c r="G17" s="161"/>
      <c r="H17" s="16" t="s">
        <v>223</v>
      </c>
      <c r="L17" s="168">
        <v>200000</v>
      </c>
      <c r="M17" s="16" t="s">
        <v>225</v>
      </c>
      <c r="N17" s="16" t="s">
        <v>225</v>
      </c>
      <c r="O17" s="16"/>
      <c r="P17" s="16"/>
      <c r="Q17" s="16"/>
    </row>
    <row r="18" spans="1:17" hidden="1" x14ac:dyDescent="0.25">
      <c r="A18" s="16"/>
      <c r="B18" s="16"/>
      <c r="C18" s="16"/>
      <c r="D18" s="161"/>
      <c r="E18" s="161"/>
      <c r="F18" s="161"/>
      <c r="G18" s="161"/>
    </row>
    <row r="19" spans="1:17" hidden="1" x14ac:dyDescent="0.25">
      <c r="A19" s="16"/>
      <c r="B19" s="16"/>
      <c r="C19" s="16"/>
      <c r="D19" s="161"/>
      <c r="E19" s="161"/>
      <c r="F19" s="161"/>
      <c r="G19" s="161"/>
    </row>
    <row r="20" spans="1:17" hidden="1" x14ac:dyDescent="0.25">
      <c r="A20" s="16"/>
      <c r="B20" s="16"/>
      <c r="C20" s="16"/>
      <c r="D20" s="161"/>
      <c r="E20" s="161"/>
      <c r="F20" s="161"/>
      <c r="G20" s="161"/>
    </row>
    <row r="21" spans="1:17" hidden="1" x14ac:dyDescent="0.25">
      <c r="A21" s="16"/>
      <c r="B21" s="16"/>
      <c r="C21" s="16"/>
      <c r="D21" s="161"/>
      <c r="E21" s="161"/>
      <c r="F21" s="161"/>
      <c r="G21" s="161"/>
    </row>
    <row r="22" spans="1:17" hidden="1" x14ac:dyDescent="0.25">
      <c r="A22" s="167"/>
      <c r="B22" s="167"/>
      <c r="C22" s="167"/>
      <c r="D22" s="137"/>
      <c r="E22" s="137"/>
      <c r="F22" s="137"/>
      <c r="G22" s="137"/>
    </row>
    <row r="23" spans="1:17" x14ac:dyDescent="0.25">
      <c r="A23" s="199" t="s">
        <v>224</v>
      </c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68">
        <f>SUM(L3:L22)</f>
        <v>3000000</v>
      </c>
    </row>
  </sheetData>
  <mergeCells count="1">
    <mergeCell ref="A23:K23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G45"/>
  <sheetViews>
    <sheetView workbookViewId="0">
      <selection activeCell="E34" sqref="E34:G45"/>
    </sheetView>
  </sheetViews>
  <sheetFormatPr defaultRowHeight="15" x14ac:dyDescent="0.25"/>
  <cols>
    <col min="2" max="2" width="8.85546875" style="1" bestFit="1" customWidth="1"/>
    <col min="3" max="3" width="25.85546875" bestFit="1" customWidth="1"/>
    <col min="4" max="4" width="11" bestFit="1" customWidth="1"/>
    <col min="5" max="5" width="4" bestFit="1" customWidth="1"/>
    <col min="6" max="6" width="10.140625" bestFit="1" customWidth="1"/>
    <col min="7" max="7" width="35.28515625" bestFit="1" customWidth="1"/>
  </cols>
  <sheetData>
    <row r="3" spans="2:7" x14ac:dyDescent="0.25">
      <c r="B3" s="1">
        <v>44047</v>
      </c>
      <c r="C3" t="s">
        <v>11</v>
      </c>
      <c r="D3" t="s">
        <v>49</v>
      </c>
      <c r="E3" t="s">
        <v>1</v>
      </c>
      <c r="F3" s="151">
        <v>200000</v>
      </c>
      <c r="G3" t="s">
        <v>200</v>
      </c>
    </row>
    <row r="4" spans="2:7" x14ac:dyDescent="0.25">
      <c r="B4" s="1">
        <v>44047</v>
      </c>
      <c r="C4" t="s">
        <v>3</v>
      </c>
      <c r="D4" t="s">
        <v>70</v>
      </c>
      <c r="E4" t="s">
        <v>1</v>
      </c>
      <c r="F4" s="151">
        <v>200000</v>
      </c>
      <c r="G4" t="s">
        <v>200</v>
      </c>
    </row>
    <row r="5" spans="2:7" x14ac:dyDescent="0.25">
      <c r="B5" s="1">
        <v>44047</v>
      </c>
      <c r="C5" t="s">
        <v>10</v>
      </c>
      <c r="D5" t="s">
        <v>56</v>
      </c>
      <c r="E5" t="s">
        <v>1</v>
      </c>
      <c r="F5" s="151">
        <v>200000</v>
      </c>
      <c r="G5" t="s">
        <v>200</v>
      </c>
    </row>
    <row r="6" spans="2:7" x14ac:dyDescent="0.25">
      <c r="B6" s="1">
        <v>44047</v>
      </c>
      <c r="C6" t="s">
        <v>3</v>
      </c>
      <c r="D6" t="s">
        <v>5</v>
      </c>
      <c r="E6" t="s">
        <v>1</v>
      </c>
      <c r="F6" s="151">
        <v>200000</v>
      </c>
      <c r="G6" t="s">
        <v>200</v>
      </c>
    </row>
    <row r="7" spans="2:7" x14ac:dyDescent="0.25">
      <c r="B7" s="1">
        <v>44047</v>
      </c>
      <c r="C7" t="s">
        <v>3</v>
      </c>
      <c r="D7" t="s">
        <v>4</v>
      </c>
      <c r="E7" t="s">
        <v>1</v>
      </c>
      <c r="F7" s="151">
        <v>200000</v>
      </c>
      <c r="G7" t="s">
        <v>200</v>
      </c>
    </row>
    <row r="8" spans="2:7" x14ac:dyDescent="0.25">
      <c r="B8" s="1">
        <v>44047</v>
      </c>
      <c r="C8" t="s">
        <v>3</v>
      </c>
      <c r="D8" t="s">
        <v>2</v>
      </c>
      <c r="E8" t="s">
        <v>1</v>
      </c>
      <c r="F8" s="151">
        <v>200000</v>
      </c>
      <c r="G8" t="s">
        <v>200</v>
      </c>
    </row>
    <row r="9" spans="2:7" x14ac:dyDescent="0.25">
      <c r="B9" s="1">
        <v>44047</v>
      </c>
      <c r="C9" t="s">
        <v>11</v>
      </c>
      <c r="D9" t="s">
        <v>53</v>
      </c>
      <c r="E9" t="s">
        <v>1</v>
      </c>
      <c r="F9" s="151">
        <v>200000</v>
      </c>
      <c r="G9" t="s">
        <v>200</v>
      </c>
    </row>
    <row r="10" spans="2:7" x14ac:dyDescent="0.25">
      <c r="B10" s="1">
        <v>44047</v>
      </c>
      <c r="C10" t="s">
        <v>10</v>
      </c>
      <c r="D10" t="s">
        <v>52</v>
      </c>
      <c r="E10" t="s">
        <v>1</v>
      </c>
      <c r="F10" s="151">
        <v>200000</v>
      </c>
      <c r="G10" t="s">
        <v>200</v>
      </c>
    </row>
    <row r="11" spans="2:7" x14ac:dyDescent="0.25">
      <c r="B11" s="1">
        <v>44047</v>
      </c>
      <c r="C11" t="s">
        <v>10</v>
      </c>
      <c r="D11" t="s">
        <v>50</v>
      </c>
      <c r="E11" t="s">
        <v>1</v>
      </c>
      <c r="F11" s="151">
        <v>200000</v>
      </c>
      <c r="G11" t="s">
        <v>200</v>
      </c>
    </row>
    <row r="12" spans="2:7" x14ac:dyDescent="0.25">
      <c r="B12" s="1">
        <v>44047</v>
      </c>
      <c r="C12" t="s">
        <v>10</v>
      </c>
      <c r="D12" t="s">
        <v>48</v>
      </c>
      <c r="E12" t="s">
        <v>1</v>
      </c>
      <c r="F12" s="151">
        <v>200000</v>
      </c>
      <c r="G12" t="s">
        <v>200</v>
      </c>
    </row>
    <row r="13" spans="2:7" x14ac:dyDescent="0.25">
      <c r="B13" s="1">
        <v>44047</v>
      </c>
      <c r="C13" t="s">
        <v>10</v>
      </c>
      <c r="D13" t="s">
        <v>47</v>
      </c>
      <c r="E13" t="s">
        <v>1</v>
      </c>
      <c r="F13" s="151">
        <v>200000</v>
      </c>
      <c r="G13" t="s">
        <v>200</v>
      </c>
    </row>
    <row r="14" spans="2:7" x14ac:dyDescent="0.25">
      <c r="B14" s="1">
        <v>44047</v>
      </c>
      <c r="C14" t="s">
        <v>10</v>
      </c>
      <c r="D14" t="s">
        <v>69</v>
      </c>
      <c r="E14" t="s">
        <v>1</v>
      </c>
      <c r="F14" s="151">
        <v>200000</v>
      </c>
      <c r="G14" t="s">
        <v>200</v>
      </c>
    </row>
    <row r="15" spans="2:7" x14ac:dyDescent="0.25">
      <c r="B15" s="1">
        <v>44047</v>
      </c>
      <c r="C15" t="s">
        <v>11</v>
      </c>
      <c r="D15" t="s">
        <v>45</v>
      </c>
      <c r="E15" t="s">
        <v>1</v>
      </c>
      <c r="F15" s="151">
        <v>200000</v>
      </c>
      <c r="G15" t="s">
        <v>200</v>
      </c>
    </row>
    <row r="16" spans="2:7" x14ac:dyDescent="0.25">
      <c r="B16" s="1">
        <v>44047</v>
      </c>
      <c r="C16" t="s">
        <v>10</v>
      </c>
      <c r="D16" t="s">
        <v>34</v>
      </c>
      <c r="E16" t="s">
        <v>1</v>
      </c>
      <c r="F16" s="151">
        <v>200000</v>
      </c>
      <c r="G16" t="s">
        <v>200</v>
      </c>
    </row>
    <row r="17" spans="2:7" x14ac:dyDescent="0.25">
      <c r="B17" s="1">
        <v>44047</v>
      </c>
      <c r="C17" t="s">
        <v>3</v>
      </c>
      <c r="D17" t="s">
        <v>30</v>
      </c>
      <c r="E17" t="s">
        <v>1</v>
      </c>
      <c r="F17" s="151">
        <v>200000</v>
      </c>
      <c r="G17" t="s">
        <v>200</v>
      </c>
    </row>
    <row r="18" spans="2:7" x14ac:dyDescent="0.25">
      <c r="B18" s="1">
        <v>44047</v>
      </c>
      <c r="C18" t="s">
        <v>3</v>
      </c>
      <c r="D18" t="s">
        <v>78</v>
      </c>
      <c r="E18" t="s">
        <v>1</v>
      </c>
      <c r="F18" s="151">
        <v>200000</v>
      </c>
      <c r="G18" t="s">
        <v>200</v>
      </c>
    </row>
    <row r="19" spans="2:7" x14ac:dyDescent="0.25">
      <c r="B19" s="1">
        <v>44047</v>
      </c>
      <c r="C19" t="s">
        <v>11</v>
      </c>
      <c r="D19" t="s">
        <v>33</v>
      </c>
      <c r="E19" t="s">
        <v>1</v>
      </c>
      <c r="F19" s="151">
        <v>200000</v>
      </c>
      <c r="G19" t="s">
        <v>200</v>
      </c>
    </row>
    <row r="20" spans="2:7" x14ac:dyDescent="0.25">
      <c r="B20" s="1">
        <v>44047</v>
      </c>
      <c r="C20" t="s">
        <v>11</v>
      </c>
      <c r="D20" t="s">
        <v>31</v>
      </c>
      <c r="E20" t="s">
        <v>1</v>
      </c>
      <c r="F20" s="151">
        <v>200000</v>
      </c>
      <c r="G20" t="s">
        <v>200</v>
      </c>
    </row>
    <row r="21" spans="2:7" x14ac:dyDescent="0.25">
      <c r="B21" s="1">
        <v>44047</v>
      </c>
      <c r="C21" t="s">
        <v>3</v>
      </c>
      <c r="D21" t="s">
        <v>66</v>
      </c>
      <c r="E21" t="s">
        <v>1</v>
      </c>
      <c r="F21" s="151">
        <v>200000</v>
      </c>
      <c r="G21" t="s">
        <v>200</v>
      </c>
    </row>
    <row r="22" spans="2:7" x14ac:dyDescent="0.25">
      <c r="B22" s="1">
        <v>44047</v>
      </c>
      <c r="C22" t="s">
        <v>10</v>
      </c>
      <c r="D22" t="s">
        <v>28</v>
      </c>
      <c r="E22" t="s">
        <v>1</v>
      </c>
      <c r="F22" s="151">
        <v>200000</v>
      </c>
      <c r="G22" t="s">
        <v>200</v>
      </c>
    </row>
    <row r="23" spans="2:7" x14ac:dyDescent="0.25">
      <c r="B23" s="1">
        <v>44047</v>
      </c>
      <c r="C23" t="s">
        <v>11</v>
      </c>
      <c r="D23" t="s">
        <v>27</v>
      </c>
      <c r="E23" t="s">
        <v>1</v>
      </c>
      <c r="F23" s="151">
        <v>200000</v>
      </c>
      <c r="G23" t="s">
        <v>200</v>
      </c>
    </row>
    <row r="24" spans="2:7" x14ac:dyDescent="0.25">
      <c r="B24" s="1">
        <v>44047</v>
      </c>
      <c r="C24" t="s">
        <v>3</v>
      </c>
      <c r="D24" t="s">
        <v>26</v>
      </c>
      <c r="E24" t="s">
        <v>1</v>
      </c>
      <c r="F24" s="151">
        <v>200000</v>
      </c>
      <c r="G24" t="s">
        <v>200</v>
      </c>
    </row>
    <row r="25" spans="2:7" x14ac:dyDescent="0.25">
      <c r="B25" s="1">
        <v>44047</v>
      </c>
      <c r="C25" t="s">
        <v>11</v>
      </c>
      <c r="D25" t="s">
        <v>25</v>
      </c>
      <c r="E25" t="s">
        <v>1</v>
      </c>
      <c r="F25" s="151">
        <v>200000</v>
      </c>
      <c r="G25" t="s">
        <v>200</v>
      </c>
    </row>
    <row r="26" spans="2:7" x14ac:dyDescent="0.25">
      <c r="B26" s="1">
        <v>44047</v>
      </c>
      <c r="C26" t="s">
        <v>3</v>
      </c>
      <c r="D26" t="s">
        <v>24</v>
      </c>
      <c r="E26" t="s">
        <v>1</v>
      </c>
      <c r="F26" s="151">
        <v>200000</v>
      </c>
      <c r="G26" t="s">
        <v>200</v>
      </c>
    </row>
    <row r="27" spans="2:7" x14ac:dyDescent="0.25">
      <c r="B27" s="1">
        <v>44047</v>
      </c>
      <c r="C27" t="s">
        <v>11</v>
      </c>
      <c r="D27" t="s">
        <v>23</v>
      </c>
      <c r="E27" t="s">
        <v>1</v>
      </c>
      <c r="F27" s="151">
        <v>200000</v>
      </c>
      <c r="G27" t="s">
        <v>200</v>
      </c>
    </row>
    <row r="34" spans="2:7" x14ac:dyDescent="0.25">
      <c r="B34" s="1">
        <v>44047</v>
      </c>
      <c r="C34" t="s">
        <v>3</v>
      </c>
      <c r="D34" t="s">
        <v>22</v>
      </c>
      <c r="E34" t="s">
        <v>1</v>
      </c>
      <c r="F34" s="151">
        <v>200000</v>
      </c>
      <c r="G34" t="s">
        <v>200</v>
      </c>
    </row>
    <row r="35" spans="2:7" x14ac:dyDescent="0.25">
      <c r="B35" s="1">
        <v>44047</v>
      </c>
      <c r="C35" t="s">
        <v>11</v>
      </c>
      <c r="D35" t="s">
        <v>21</v>
      </c>
      <c r="E35" t="s">
        <v>1</v>
      </c>
      <c r="F35" s="151">
        <v>200000</v>
      </c>
      <c r="G35" t="s">
        <v>200</v>
      </c>
    </row>
    <row r="36" spans="2:7" x14ac:dyDescent="0.25">
      <c r="B36" s="1">
        <v>44047</v>
      </c>
      <c r="C36" t="s">
        <v>3</v>
      </c>
      <c r="D36" t="s">
        <v>32</v>
      </c>
      <c r="E36" t="s">
        <v>1</v>
      </c>
      <c r="F36" s="151">
        <v>280000</v>
      </c>
      <c r="G36" t="s">
        <v>200</v>
      </c>
    </row>
    <row r="37" spans="2:7" x14ac:dyDescent="0.25">
      <c r="B37" s="1">
        <v>44047</v>
      </c>
      <c r="C37" t="s">
        <v>11</v>
      </c>
      <c r="D37" t="s">
        <v>85</v>
      </c>
      <c r="E37" t="s">
        <v>1</v>
      </c>
      <c r="F37" s="151">
        <v>300000</v>
      </c>
      <c r="G37" t="s">
        <v>202</v>
      </c>
    </row>
    <row r="38" spans="2:7" x14ac:dyDescent="0.25">
      <c r="B38" s="1">
        <v>44047</v>
      </c>
      <c r="C38" t="s">
        <v>3</v>
      </c>
      <c r="D38" t="s">
        <v>20</v>
      </c>
      <c r="E38" t="s">
        <v>1</v>
      </c>
      <c r="F38" s="151">
        <v>200000</v>
      </c>
      <c r="G38" t="s">
        <v>200</v>
      </c>
    </row>
    <row r="39" spans="2:7" x14ac:dyDescent="0.25">
      <c r="B39" s="1">
        <v>44047</v>
      </c>
      <c r="C39" t="s">
        <v>10</v>
      </c>
      <c r="D39" t="s">
        <v>19</v>
      </c>
      <c r="E39" t="s">
        <v>1</v>
      </c>
      <c r="F39" s="151">
        <v>200000</v>
      </c>
      <c r="G39" t="s">
        <v>200</v>
      </c>
    </row>
    <row r="40" spans="2:7" x14ac:dyDescent="0.25">
      <c r="B40" s="1">
        <v>44047</v>
      </c>
      <c r="C40" t="s">
        <v>11</v>
      </c>
      <c r="D40" t="s">
        <v>18</v>
      </c>
      <c r="E40" t="s">
        <v>1</v>
      </c>
      <c r="F40" s="151">
        <v>200000</v>
      </c>
      <c r="G40" t="s">
        <v>200</v>
      </c>
    </row>
    <row r="41" spans="2:7" x14ac:dyDescent="0.25">
      <c r="B41" s="1">
        <v>44047</v>
      </c>
      <c r="C41" t="s">
        <v>3</v>
      </c>
      <c r="D41" t="s">
        <v>17</v>
      </c>
      <c r="E41" t="s">
        <v>1</v>
      </c>
      <c r="F41" s="151">
        <v>200000</v>
      </c>
      <c r="G41" t="s">
        <v>200</v>
      </c>
    </row>
    <row r="42" spans="2:7" x14ac:dyDescent="0.25">
      <c r="B42" s="1">
        <v>44047</v>
      </c>
      <c r="C42" t="s">
        <v>11</v>
      </c>
      <c r="D42" t="s">
        <v>16</v>
      </c>
      <c r="E42" t="s">
        <v>1</v>
      </c>
      <c r="F42" s="151">
        <v>200000</v>
      </c>
      <c r="G42" t="s">
        <v>200</v>
      </c>
    </row>
    <row r="43" spans="2:7" x14ac:dyDescent="0.25">
      <c r="B43" s="1">
        <v>44047</v>
      </c>
      <c r="C43" t="s">
        <v>11</v>
      </c>
      <c r="D43" t="s">
        <v>15</v>
      </c>
      <c r="E43" t="s">
        <v>1</v>
      </c>
      <c r="F43" s="151">
        <v>200000</v>
      </c>
      <c r="G43" t="s">
        <v>200</v>
      </c>
    </row>
    <row r="44" spans="2:7" x14ac:dyDescent="0.25">
      <c r="B44" s="1">
        <v>44047</v>
      </c>
      <c r="C44" t="s">
        <v>11</v>
      </c>
      <c r="D44" t="s">
        <v>14</v>
      </c>
      <c r="E44" t="s">
        <v>1</v>
      </c>
      <c r="F44" s="151">
        <v>200000</v>
      </c>
      <c r="G44" t="s">
        <v>200</v>
      </c>
    </row>
    <row r="45" spans="2:7" x14ac:dyDescent="0.25">
      <c r="B45" s="1">
        <v>44047</v>
      </c>
      <c r="C45" t="s">
        <v>10</v>
      </c>
      <c r="D45" t="s">
        <v>13</v>
      </c>
      <c r="E45" t="s">
        <v>1</v>
      </c>
      <c r="F45" s="151">
        <v>200000</v>
      </c>
      <c r="G45" t="s">
        <v>200</v>
      </c>
    </row>
  </sheetData>
  <autoFilter ref="B33:B45" xr:uid="{00000000-0009-0000-0000-000004000000}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S748"/>
  <sheetViews>
    <sheetView topLeftCell="B1" zoomScale="85" zoomScaleNormal="85" workbookViewId="0">
      <pane xSplit="2" ySplit="2" topLeftCell="D728" activePane="bottomRight" state="frozen"/>
      <selection activeCell="B1" sqref="B1"/>
      <selection pane="topRight" activeCell="D1" sqref="D1"/>
      <selection pane="bottomLeft" activeCell="B3" sqref="B3"/>
      <selection pane="bottomRight" activeCell="H745" sqref="H745"/>
    </sheetView>
  </sheetViews>
  <sheetFormatPr defaultRowHeight="15" x14ac:dyDescent="0.25"/>
  <cols>
    <col min="2" max="2" width="9.7109375" style="41" bestFit="1" customWidth="1"/>
    <col min="3" max="3" width="20.5703125" customWidth="1"/>
    <col min="4" max="4" width="12.5703125" bestFit="1" customWidth="1"/>
    <col min="5" max="5" width="9.42578125" style="49" bestFit="1" customWidth="1"/>
    <col min="6" max="6" width="13.7109375" bestFit="1" customWidth="1"/>
    <col min="7" max="7" width="20.7109375" style="38" bestFit="1" customWidth="1"/>
    <col min="8" max="8" width="46.7109375" bestFit="1" customWidth="1"/>
    <col min="9" max="9" width="16.85546875" bestFit="1" customWidth="1"/>
    <col min="10" max="10" width="18.140625" bestFit="1" customWidth="1"/>
    <col min="11" max="11" width="17" bestFit="1" customWidth="1"/>
    <col min="12" max="12" width="23.5703125" bestFit="1" customWidth="1"/>
    <col min="16" max="16" width="13.140625" bestFit="1" customWidth="1"/>
    <col min="17" max="17" width="27" customWidth="1"/>
    <col min="18" max="18" width="21.42578125" customWidth="1"/>
    <col min="19" max="19" width="23.140625" bestFit="1" customWidth="1"/>
    <col min="20" max="20" width="11.28515625" bestFit="1" customWidth="1"/>
  </cols>
  <sheetData>
    <row r="1" spans="2:18" x14ac:dyDescent="0.25">
      <c r="B1" s="41" t="s">
        <v>46</v>
      </c>
      <c r="G1" s="38">
        <f>SUM(G3:G126)</f>
        <v>24900000</v>
      </c>
    </row>
    <row r="2" spans="2:18" x14ac:dyDescent="0.25">
      <c r="B2" s="21" t="s">
        <v>44</v>
      </c>
      <c r="C2" s="21" t="s">
        <v>43</v>
      </c>
      <c r="D2" s="21" t="s">
        <v>42</v>
      </c>
      <c r="E2" s="21" t="s">
        <v>41</v>
      </c>
      <c r="F2" s="21" t="s">
        <v>40</v>
      </c>
      <c r="G2" s="37" t="s">
        <v>39</v>
      </c>
      <c r="H2" s="21" t="s">
        <v>38</v>
      </c>
      <c r="I2" s="21" t="s">
        <v>37</v>
      </c>
      <c r="J2" s="21" t="s">
        <v>36</v>
      </c>
      <c r="K2" s="21" t="s">
        <v>35</v>
      </c>
      <c r="L2" s="21" t="s">
        <v>80</v>
      </c>
    </row>
    <row r="3" spans="2:18" x14ac:dyDescent="0.25">
      <c r="B3" s="40">
        <v>43878</v>
      </c>
      <c r="C3" s="8" t="s">
        <v>3</v>
      </c>
      <c r="D3" s="8" t="s">
        <v>71</v>
      </c>
      <c r="E3" s="39">
        <v>84474</v>
      </c>
      <c r="F3" s="8" t="s">
        <v>1</v>
      </c>
      <c r="G3" s="9">
        <v>200000</v>
      </c>
      <c r="H3" s="8" t="s">
        <v>29</v>
      </c>
      <c r="I3" s="8" t="s">
        <v>54</v>
      </c>
      <c r="J3" s="8" t="s">
        <v>51</v>
      </c>
      <c r="K3" s="8" t="s">
        <v>76</v>
      </c>
      <c r="L3" s="8" t="s">
        <v>81</v>
      </c>
      <c r="P3" s="104" t="s">
        <v>42</v>
      </c>
      <c r="Q3" s="104" t="s">
        <v>43</v>
      </c>
      <c r="R3" s="157" t="s">
        <v>84</v>
      </c>
    </row>
    <row r="4" spans="2:18" x14ac:dyDescent="0.25">
      <c r="B4" s="40">
        <v>43878</v>
      </c>
      <c r="C4" s="8" t="s">
        <v>3</v>
      </c>
      <c r="D4" s="8" t="s">
        <v>70</v>
      </c>
      <c r="E4" s="39">
        <v>46122</v>
      </c>
      <c r="F4" s="8" t="s">
        <v>1</v>
      </c>
      <c r="G4" s="9">
        <v>200000</v>
      </c>
      <c r="H4" s="8" t="s">
        <v>29</v>
      </c>
      <c r="I4" s="8" t="s">
        <v>54</v>
      </c>
      <c r="J4" s="8" t="s">
        <v>51</v>
      </c>
      <c r="K4" s="8" t="s">
        <v>76</v>
      </c>
      <c r="L4" s="8" t="s">
        <v>81</v>
      </c>
      <c r="P4" s="158" t="s">
        <v>31</v>
      </c>
      <c r="Q4" s="158" t="s">
        <v>11</v>
      </c>
      <c r="R4" s="105">
        <v>600000</v>
      </c>
    </row>
    <row r="5" spans="2:18" x14ac:dyDescent="0.25">
      <c r="B5" s="40">
        <v>43878</v>
      </c>
      <c r="C5" s="8" t="s">
        <v>3</v>
      </c>
      <c r="D5" s="8" t="s">
        <v>68</v>
      </c>
      <c r="E5" s="39">
        <v>125251</v>
      </c>
      <c r="F5" s="8" t="s">
        <v>1</v>
      </c>
      <c r="G5" s="9">
        <v>200000</v>
      </c>
      <c r="H5" s="8" t="s">
        <v>29</v>
      </c>
      <c r="I5" s="8" t="s">
        <v>54</v>
      </c>
      <c r="J5" s="8" t="s">
        <v>51</v>
      </c>
      <c r="K5" s="8" t="s">
        <v>76</v>
      </c>
      <c r="L5" s="8" t="s">
        <v>81</v>
      </c>
      <c r="P5" s="158" t="s">
        <v>49</v>
      </c>
      <c r="Q5" s="158" t="s">
        <v>11</v>
      </c>
      <c r="R5" s="105">
        <v>400000</v>
      </c>
    </row>
    <row r="6" spans="2:18" x14ac:dyDescent="0.25">
      <c r="B6" s="40">
        <v>43878</v>
      </c>
      <c r="C6" s="8" t="s">
        <v>3</v>
      </c>
      <c r="D6" s="8" t="s">
        <v>66</v>
      </c>
      <c r="E6" s="39">
        <v>31832</v>
      </c>
      <c r="F6" s="8" t="s">
        <v>1</v>
      </c>
      <c r="G6" s="9">
        <v>200000</v>
      </c>
      <c r="H6" s="8" t="s">
        <v>29</v>
      </c>
      <c r="I6" s="8" t="s">
        <v>54</v>
      </c>
      <c r="J6" s="8" t="s">
        <v>51</v>
      </c>
      <c r="K6" s="8" t="s">
        <v>76</v>
      </c>
      <c r="L6" s="8" t="s">
        <v>81</v>
      </c>
      <c r="P6" s="158" t="s">
        <v>25</v>
      </c>
      <c r="Q6" s="158" t="s">
        <v>11</v>
      </c>
      <c r="R6" s="105">
        <v>400000</v>
      </c>
    </row>
    <row r="7" spans="2:18" x14ac:dyDescent="0.25">
      <c r="B7" s="40">
        <v>43878</v>
      </c>
      <c r="C7" s="8" t="s">
        <v>11</v>
      </c>
      <c r="D7" s="8" t="s">
        <v>49</v>
      </c>
      <c r="E7" s="39">
        <v>99728</v>
      </c>
      <c r="F7" s="8" t="s">
        <v>1</v>
      </c>
      <c r="G7" s="9">
        <v>200000</v>
      </c>
      <c r="H7" s="8" t="s">
        <v>29</v>
      </c>
      <c r="I7" s="8" t="s">
        <v>54</v>
      </c>
      <c r="J7" s="8" t="s">
        <v>51</v>
      </c>
      <c r="K7" s="8" t="s">
        <v>76</v>
      </c>
      <c r="L7" s="8" t="s">
        <v>81</v>
      </c>
      <c r="P7" s="158" t="s">
        <v>56</v>
      </c>
      <c r="Q7" s="158" t="s">
        <v>10</v>
      </c>
      <c r="R7" s="105">
        <v>400000</v>
      </c>
    </row>
    <row r="8" spans="2:18" x14ac:dyDescent="0.25">
      <c r="B8" s="40">
        <v>43878</v>
      </c>
      <c r="C8" s="8" t="s">
        <v>10</v>
      </c>
      <c r="D8" s="8" t="s">
        <v>52</v>
      </c>
      <c r="E8" s="39">
        <v>57724</v>
      </c>
      <c r="F8" s="8" t="s">
        <v>1</v>
      </c>
      <c r="G8" s="9">
        <v>200000</v>
      </c>
      <c r="H8" s="8" t="s">
        <v>29</v>
      </c>
      <c r="I8" s="8" t="s">
        <v>54</v>
      </c>
      <c r="J8" s="8" t="s">
        <v>51</v>
      </c>
      <c r="K8" s="8" t="s">
        <v>76</v>
      </c>
      <c r="L8" s="8" t="s">
        <v>81</v>
      </c>
      <c r="P8" s="158" t="s">
        <v>70</v>
      </c>
      <c r="Q8" s="158" t="s">
        <v>3</v>
      </c>
      <c r="R8" s="105">
        <v>200000</v>
      </c>
    </row>
    <row r="9" spans="2:18" x14ac:dyDescent="0.25">
      <c r="B9" s="40">
        <v>43878</v>
      </c>
      <c r="C9" s="8" t="s">
        <v>10</v>
      </c>
      <c r="D9" s="8" t="s">
        <v>47</v>
      </c>
      <c r="E9" s="39">
        <v>21788</v>
      </c>
      <c r="F9" s="8" t="s">
        <v>1</v>
      </c>
      <c r="G9" s="9">
        <v>200000</v>
      </c>
      <c r="H9" s="8" t="s">
        <v>29</v>
      </c>
      <c r="I9" s="8" t="s">
        <v>54</v>
      </c>
      <c r="J9" s="8" t="s">
        <v>51</v>
      </c>
      <c r="K9" s="8" t="s">
        <v>76</v>
      </c>
      <c r="L9" s="8" t="s">
        <v>81</v>
      </c>
      <c r="P9" s="158" t="s">
        <v>71</v>
      </c>
      <c r="Q9" s="158" t="s">
        <v>3</v>
      </c>
      <c r="R9" s="105">
        <v>200000</v>
      </c>
    </row>
    <row r="10" spans="2:18" x14ac:dyDescent="0.25">
      <c r="B10" s="40">
        <v>43878</v>
      </c>
      <c r="C10" s="8" t="s">
        <v>10</v>
      </c>
      <c r="D10" s="8" t="s">
        <v>69</v>
      </c>
      <c r="E10" s="39">
        <v>17895</v>
      </c>
      <c r="F10" s="8" t="s">
        <v>1</v>
      </c>
      <c r="G10" s="9">
        <v>200000</v>
      </c>
      <c r="H10" s="8" t="s">
        <v>29</v>
      </c>
      <c r="I10" s="8" t="s">
        <v>54</v>
      </c>
      <c r="J10" s="8" t="s">
        <v>51</v>
      </c>
      <c r="K10" s="8" t="s">
        <v>76</v>
      </c>
      <c r="L10" s="8" t="s">
        <v>81</v>
      </c>
      <c r="P10" s="158" t="s">
        <v>85</v>
      </c>
      <c r="Q10" s="158" t="s">
        <v>11</v>
      </c>
      <c r="R10" s="105">
        <v>300000</v>
      </c>
    </row>
    <row r="11" spans="2:18" x14ac:dyDescent="0.25">
      <c r="B11" s="40">
        <v>43878</v>
      </c>
      <c r="C11" s="8" t="s">
        <v>10</v>
      </c>
      <c r="D11" s="8" t="s">
        <v>34</v>
      </c>
      <c r="E11" s="39">
        <v>22497</v>
      </c>
      <c r="F11" s="8" t="s">
        <v>1</v>
      </c>
      <c r="G11" s="9">
        <v>200000</v>
      </c>
      <c r="H11" s="8" t="s">
        <v>29</v>
      </c>
      <c r="I11" s="8" t="s">
        <v>54</v>
      </c>
      <c r="J11" s="8" t="s">
        <v>51</v>
      </c>
      <c r="K11" s="8" t="s">
        <v>76</v>
      </c>
      <c r="L11" s="8" t="s">
        <v>81</v>
      </c>
      <c r="P11" s="158" t="s">
        <v>69</v>
      </c>
      <c r="Q11" s="158" t="s">
        <v>10</v>
      </c>
      <c r="R11" s="105">
        <v>400000</v>
      </c>
    </row>
    <row r="12" spans="2:18" x14ac:dyDescent="0.25">
      <c r="B12" s="40">
        <v>43878</v>
      </c>
      <c r="C12" s="8" t="s">
        <v>3</v>
      </c>
      <c r="D12" s="8" t="s">
        <v>30</v>
      </c>
      <c r="E12" s="39">
        <v>88276</v>
      </c>
      <c r="F12" s="8" t="s">
        <v>1</v>
      </c>
      <c r="G12" s="9">
        <v>200000</v>
      </c>
      <c r="H12" s="8" t="s">
        <v>29</v>
      </c>
      <c r="I12" s="8" t="s">
        <v>54</v>
      </c>
      <c r="J12" s="8" t="s">
        <v>51</v>
      </c>
      <c r="K12" s="8" t="s">
        <v>76</v>
      </c>
      <c r="L12" s="8" t="s">
        <v>81</v>
      </c>
      <c r="P12" s="158" t="s">
        <v>48</v>
      </c>
      <c r="Q12" s="158" t="s">
        <v>10</v>
      </c>
      <c r="R12" s="105">
        <v>400000</v>
      </c>
    </row>
    <row r="13" spans="2:18" x14ac:dyDescent="0.25">
      <c r="B13" s="40">
        <v>43878</v>
      </c>
      <c r="C13" s="8" t="s">
        <v>11</v>
      </c>
      <c r="D13" s="8" t="s">
        <v>31</v>
      </c>
      <c r="E13" s="39">
        <v>67128</v>
      </c>
      <c r="F13" s="8" t="s">
        <v>1</v>
      </c>
      <c r="G13" s="9">
        <v>200000</v>
      </c>
      <c r="H13" s="8" t="s">
        <v>29</v>
      </c>
      <c r="I13" s="8" t="s">
        <v>54</v>
      </c>
      <c r="J13" s="8" t="s">
        <v>51</v>
      </c>
      <c r="K13" s="8" t="s">
        <v>76</v>
      </c>
      <c r="L13" s="8" t="s">
        <v>81</v>
      </c>
      <c r="P13" s="158" t="s">
        <v>50</v>
      </c>
      <c r="Q13" s="158" t="s">
        <v>10</v>
      </c>
      <c r="R13" s="105">
        <v>400000</v>
      </c>
    </row>
    <row r="14" spans="2:18" x14ac:dyDescent="0.25">
      <c r="B14" s="40">
        <v>43878</v>
      </c>
      <c r="C14" s="8" t="s">
        <v>11</v>
      </c>
      <c r="D14" s="8" t="s">
        <v>23</v>
      </c>
      <c r="E14" s="39">
        <v>124438</v>
      </c>
      <c r="F14" s="8" t="s">
        <v>1</v>
      </c>
      <c r="G14" s="9">
        <v>200000</v>
      </c>
      <c r="H14" s="8" t="s">
        <v>29</v>
      </c>
      <c r="I14" s="8" t="s">
        <v>54</v>
      </c>
      <c r="J14" s="8" t="s">
        <v>51</v>
      </c>
      <c r="K14" s="8" t="s">
        <v>76</v>
      </c>
      <c r="L14" s="8" t="s">
        <v>81</v>
      </c>
      <c r="P14" s="158" t="s">
        <v>34</v>
      </c>
      <c r="Q14" s="158" t="s">
        <v>10</v>
      </c>
      <c r="R14" s="105">
        <v>600000</v>
      </c>
    </row>
    <row r="15" spans="2:18" x14ac:dyDescent="0.25">
      <c r="B15" s="40">
        <v>43878</v>
      </c>
      <c r="C15" s="8" t="s">
        <v>11</v>
      </c>
      <c r="D15" s="8" t="s">
        <v>18</v>
      </c>
      <c r="E15" s="39">
        <v>149730</v>
      </c>
      <c r="F15" s="8" t="s">
        <v>1</v>
      </c>
      <c r="G15" s="9">
        <v>200000</v>
      </c>
      <c r="H15" s="8" t="s">
        <v>29</v>
      </c>
      <c r="I15" s="8" t="s">
        <v>54</v>
      </c>
      <c r="J15" s="8" t="s">
        <v>51</v>
      </c>
      <c r="K15" s="8" t="s">
        <v>76</v>
      </c>
      <c r="L15" s="8" t="s">
        <v>81</v>
      </c>
      <c r="P15" s="158" t="s">
        <v>47</v>
      </c>
      <c r="Q15" s="158" t="s">
        <v>10</v>
      </c>
      <c r="R15" s="105">
        <v>600000</v>
      </c>
    </row>
    <row r="16" spans="2:18" x14ac:dyDescent="0.25">
      <c r="B16" s="40">
        <v>43878</v>
      </c>
      <c r="C16" s="8" t="s">
        <v>11</v>
      </c>
      <c r="D16" s="8" t="s">
        <v>15</v>
      </c>
      <c r="E16" s="39">
        <v>47883</v>
      </c>
      <c r="F16" s="8" t="s">
        <v>1</v>
      </c>
      <c r="G16" s="9">
        <v>200000</v>
      </c>
      <c r="H16" s="8" t="s">
        <v>29</v>
      </c>
      <c r="I16" s="8" t="s">
        <v>54</v>
      </c>
      <c r="J16" s="8" t="s">
        <v>51</v>
      </c>
      <c r="K16" s="8" t="s">
        <v>76</v>
      </c>
      <c r="L16" s="8" t="s">
        <v>81</v>
      </c>
      <c r="P16" s="158" t="s">
        <v>16</v>
      </c>
      <c r="Q16" s="158" t="s">
        <v>11</v>
      </c>
      <c r="R16" s="105">
        <v>400000</v>
      </c>
    </row>
    <row r="17" spans="2:18" x14ac:dyDescent="0.25">
      <c r="B17" s="40">
        <v>43878</v>
      </c>
      <c r="C17" s="8" t="s">
        <v>11</v>
      </c>
      <c r="D17" s="8" t="s">
        <v>14</v>
      </c>
      <c r="E17" s="39">
        <v>25745</v>
      </c>
      <c r="F17" s="8" t="s">
        <v>1</v>
      </c>
      <c r="G17" s="9">
        <v>200000</v>
      </c>
      <c r="H17" s="8" t="s">
        <v>29</v>
      </c>
      <c r="I17" s="8" t="s">
        <v>54</v>
      </c>
      <c r="J17" s="8" t="s">
        <v>51</v>
      </c>
      <c r="K17" s="8" t="s">
        <v>76</v>
      </c>
      <c r="L17" s="8" t="s">
        <v>81</v>
      </c>
      <c r="P17" s="158" t="s">
        <v>24</v>
      </c>
      <c r="Q17" s="158" t="s">
        <v>3</v>
      </c>
      <c r="R17" s="105">
        <v>400000</v>
      </c>
    </row>
    <row r="18" spans="2:18" x14ac:dyDescent="0.25">
      <c r="B18" s="40">
        <v>43878</v>
      </c>
      <c r="C18" s="8" t="s">
        <v>10</v>
      </c>
      <c r="D18" s="8" t="s">
        <v>56</v>
      </c>
      <c r="E18" s="39">
        <v>55500</v>
      </c>
      <c r="F18" s="8" t="s">
        <v>1</v>
      </c>
      <c r="G18" s="9">
        <v>200000</v>
      </c>
      <c r="H18" s="8" t="s">
        <v>9</v>
      </c>
      <c r="I18" s="8" t="s">
        <v>54</v>
      </c>
      <c r="J18" s="8" t="s">
        <v>51</v>
      </c>
      <c r="K18" s="8" t="s">
        <v>76</v>
      </c>
      <c r="L18" s="8" t="s">
        <v>81</v>
      </c>
      <c r="P18" s="158" t="s">
        <v>22</v>
      </c>
      <c r="Q18" s="158" t="s">
        <v>3</v>
      </c>
      <c r="R18" s="105">
        <v>400000</v>
      </c>
    </row>
    <row r="19" spans="2:18" x14ac:dyDescent="0.25">
      <c r="B19" s="40">
        <v>43878</v>
      </c>
      <c r="C19" s="8" t="s">
        <v>11</v>
      </c>
      <c r="D19" s="8" t="s">
        <v>55</v>
      </c>
      <c r="E19" s="39">
        <v>79239</v>
      </c>
      <c r="F19" s="8" t="s">
        <v>1</v>
      </c>
      <c r="G19" s="9">
        <v>200000</v>
      </c>
      <c r="H19" s="8" t="s">
        <v>9</v>
      </c>
      <c r="I19" s="8" t="s">
        <v>54</v>
      </c>
      <c r="J19" s="8" t="s">
        <v>51</v>
      </c>
      <c r="K19" s="8" t="s">
        <v>76</v>
      </c>
      <c r="L19" s="8" t="s">
        <v>81</v>
      </c>
      <c r="P19" s="158" t="s">
        <v>21</v>
      </c>
      <c r="Q19" s="158" t="s">
        <v>11</v>
      </c>
      <c r="R19" s="105">
        <v>400000</v>
      </c>
    </row>
    <row r="20" spans="2:18" x14ac:dyDescent="0.25">
      <c r="B20" s="40">
        <v>43878</v>
      </c>
      <c r="C20" s="8" t="s">
        <v>3</v>
      </c>
      <c r="D20" s="8" t="s">
        <v>5</v>
      </c>
      <c r="E20" s="39">
        <v>226422</v>
      </c>
      <c r="F20" s="8" t="s">
        <v>1</v>
      </c>
      <c r="G20" s="9">
        <v>200000</v>
      </c>
      <c r="H20" s="8" t="s">
        <v>9</v>
      </c>
      <c r="I20" s="8" t="s">
        <v>54</v>
      </c>
      <c r="J20" s="8" t="s">
        <v>51</v>
      </c>
      <c r="K20" s="8" t="s">
        <v>76</v>
      </c>
      <c r="L20" s="8" t="s">
        <v>81</v>
      </c>
      <c r="P20" s="158" t="s">
        <v>20</v>
      </c>
      <c r="Q20" s="158" t="s">
        <v>3</v>
      </c>
      <c r="R20" s="105">
        <v>400000</v>
      </c>
    </row>
    <row r="21" spans="2:18" x14ac:dyDescent="0.25">
      <c r="B21" s="40">
        <v>43878</v>
      </c>
      <c r="C21" s="8" t="s">
        <v>3</v>
      </c>
      <c r="D21" s="8" t="s">
        <v>4</v>
      </c>
      <c r="E21" s="39">
        <v>144469</v>
      </c>
      <c r="F21" s="8" t="s">
        <v>1</v>
      </c>
      <c r="G21" s="9">
        <v>200000</v>
      </c>
      <c r="H21" s="8" t="s">
        <v>9</v>
      </c>
      <c r="I21" s="8" t="s">
        <v>54</v>
      </c>
      <c r="J21" s="8" t="s">
        <v>51</v>
      </c>
      <c r="K21" s="8" t="s">
        <v>76</v>
      </c>
      <c r="L21" s="8" t="s">
        <v>81</v>
      </c>
      <c r="P21" s="158" t="s">
        <v>26</v>
      </c>
      <c r="Q21" s="158" t="s">
        <v>3</v>
      </c>
      <c r="R21" s="105">
        <v>400000</v>
      </c>
    </row>
    <row r="22" spans="2:18" x14ac:dyDescent="0.25">
      <c r="B22" s="40">
        <v>43878</v>
      </c>
      <c r="C22" s="8" t="s">
        <v>3</v>
      </c>
      <c r="D22" s="8" t="s">
        <v>2</v>
      </c>
      <c r="E22" s="39">
        <v>163686</v>
      </c>
      <c r="F22" s="8" t="s">
        <v>1</v>
      </c>
      <c r="G22" s="9">
        <v>200000</v>
      </c>
      <c r="H22" s="8" t="s">
        <v>9</v>
      </c>
      <c r="I22" s="8" t="s">
        <v>54</v>
      </c>
      <c r="J22" s="8" t="s">
        <v>51</v>
      </c>
      <c r="K22" s="8" t="s">
        <v>76</v>
      </c>
      <c r="L22" s="8" t="s">
        <v>81</v>
      </c>
      <c r="P22" s="158" t="s">
        <v>19</v>
      </c>
      <c r="Q22" s="158" t="s">
        <v>10</v>
      </c>
      <c r="R22" s="105">
        <v>200000</v>
      </c>
    </row>
    <row r="23" spans="2:18" x14ac:dyDescent="0.25">
      <c r="B23" s="40">
        <v>43878</v>
      </c>
      <c r="C23" s="8" t="s">
        <v>11</v>
      </c>
      <c r="D23" s="8" t="s">
        <v>53</v>
      </c>
      <c r="E23" s="39">
        <v>47629</v>
      </c>
      <c r="F23" s="8" t="s">
        <v>1</v>
      </c>
      <c r="G23" s="9">
        <v>200000</v>
      </c>
      <c r="H23" s="8" t="s">
        <v>9</v>
      </c>
      <c r="I23" s="8" t="s">
        <v>54</v>
      </c>
      <c r="J23" s="8" t="s">
        <v>51</v>
      </c>
      <c r="K23" s="8" t="s">
        <v>76</v>
      </c>
      <c r="L23" s="8" t="s">
        <v>81</v>
      </c>
      <c r="P23" s="158" t="s">
        <v>4</v>
      </c>
      <c r="Q23" s="158" t="s">
        <v>3</v>
      </c>
      <c r="R23" s="105">
        <v>400000</v>
      </c>
    </row>
    <row r="24" spans="2:18" x14ac:dyDescent="0.25">
      <c r="B24" s="40">
        <v>43878</v>
      </c>
      <c r="C24" s="8" t="s">
        <v>10</v>
      </c>
      <c r="D24" s="8" t="s">
        <v>52</v>
      </c>
      <c r="E24" s="39">
        <v>59955</v>
      </c>
      <c r="F24" s="8" t="s">
        <v>1</v>
      </c>
      <c r="G24" s="9">
        <v>200000</v>
      </c>
      <c r="H24" s="8" t="s">
        <v>9</v>
      </c>
      <c r="I24" s="8" t="s">
        <v>54</v>
      </c>
      <c r="J24" s="8" t="s">
        <v>51</v>
      </c>
      <c r="K24" s="8" t="s">
        <v>76</v>
      </c>
      <c r="L24" s="8" t="s">
        <v>81</v>
      </c>
      <c r="P24" s="158" t="s">
        <v>14</v>
      </c>
      <c r="Q24" s="158" t="s">
        <v>11</v>
      </c>
      <c r="R24" s="105">
        <v>600000</v>
      </c>
    </row>
    <row r="25" spans="2:18" x14ac:dyDescent="0.25">
      <c r="B25" s="40">
        <v>43878</v>
      </c>
      <c r="C25" s="8" t="s">
        <v>10</v>
      </c>
      <c r="D25" s="8" t="s">
        <v>50</v>
      </c>
      <c r="E25" s="39">
        <v>40489</v>
      </c>
      <c r="F25" s="8" t="s">
        <v>1</v>
      </c>
      <c r="G25" s="9">
        <v>200000</v>
      </c>
      <c r="H25" s="8" t="s">
        <v>9</v>
      </c>
      <c r="I25" s="8" t="s">
        <v>54</v>
      </c>
      <c r="J25" s="8" t="s">
        <v>51</v>
      </c>
      <c r="K25" s="8" t="s">
        <v>76</v>
      </c>
      <c r="L25" s="8" t="s">
        <v>81</v>
      </c>
      <c r="P25" s="158" t="s">
        <v>45</v>
      </c>
      <c r="Q25" s="158" t="s">
        <v>11</v>
      </c>
      <c r="R25" s="105">
        <v>400000</v>
      </c>
    </row>
    <row r="26" spans="2:18" x14ac:dyDescent="0.25">
      <c r="B26" s="40">
        <v>43878</v>
      </c>
      <c r="C26" s="8" t="s">
        <v>10</v>
      </c>
      <c r="D26" s="8" t="s">
        <v>48</v>
      </c>
      <c r="E26" s="39">
        <v>31568</v>
      </c>
      <c r="F26" s="8" t="s">
        <v>1</v>
      </c>
      <c r="G26" s="9">
        <v>200000</v>
      </c>
      <c r="H26" s="8" t="s">
        <v>9</v>
      </c>
      <c r="I26" s="8" t="s">
        <v>54</v>
      </c>
      <c r="J26" s="8" t="s">
        <v>51</v>
      </c>
      <c r="K26" s="8" t="s">
        <v>76</v>
      </c>
      <c r="L26" s="8" t="s">
        <v>81</v>
      </c>
      <c r="P26" s="158" t="s">
        <v>13</v>
      </c>
      <c r="Q26" s="158" t="s">
        <v>10</v>
      </c>
      <c r="R26" s="105">
        <v>400000</v>
      </c>
    </row>
    <row r="27" spans="2:18" x14ac:dyDescent="0.25">
      <c r="B27" s="40">
        <v>43878</v>
      </c>
      <c r="C27" s="8" t="s">
        <v>10</v>
      </c>
      <c r="D27" s="8" t="s">
        <v>47</v>
      </c>
      <c r="E27" s="39">
        <v>23076</v>
      </c>
      <c r="F27" s="8" t="s">
        <v>1</v>
      </c>
      <c r="G27" s="9">
        <v>200000</v>
      </c>
      <c r="H27" s="8" t="s">
        <v>9</v>
      </c>
      <c r="I27" s="8" t="s">
        <v>54</v>
      </c>
      <c r="J27" s="8" t="s">
        <v>51</v>
      </c>
      <c r="K27" s="8" t="s">
        <v>76</v>
      </c>
      <c r="L27" s="8" t="s">
        <v>81</v>
      </c>
      <c r="P27" s="158" t="s">
        <v>2</v>
      </c>
      <c r="Q27" s="158" t="s">
        <v>3</v>
      </c>
      <c r="R27" s="105">
        <v>400000</v>
      </c>
    </row>
    <row r="28" spans="2:18" x14ac:dyDescent="0.25">
      <c r="B28" s="40">
        <v>43878</v>
      </c>
      <c r="C28" s="8" t="s">
        <v>3</v>
      </c>
      <c r="D28" s="8" t="s">
        <v>67</v>
      </c>
      <c r="E28" s="39">
        <v>166310</v>
      </c>
      <c r="F28" s="8" t="s">
        <v>1</v>
      </c>
      <c r="G28" s="9">
        <v>280000</v>
      </c>
      <c r="H28" s="8" t="s">
        <v>29</v>
      </c>
      <c r="I28" s="8" t="s">
        <v>8</v>
      </c>
      <c r="J28" s="8" t="s">
        <v>7</v>
      </c>
      <c r="K28" s="8" t="s">
        <v>82</v>
      </c>
      <c r="L28" s="8" t="s">
        <v>81</v>
      </c>
      <c r="P28" s="158" t="s">
        <v>53</v>
      </c>
      <c r="Q28" s="158" t="s">
        <v>11</v>
      </c>
      <c r="R28" s="105">
        <v>400000</v>
      </c>
    </row>
    <row r="29" spans="2:18" x14ac:dyDescent="0.25">
      <c r="B29" s="40">
        <v>43878</v>
      </c>
      <c r="C29" s="8" t="s">
        <v>11</v>
      </c>
      <c r="D29" s="8" t="s">
        <v>45</v>
      </c>
      <c r="E29" s="39">
        <v>28494</v>
      </c>
      <c r="F29" s="8" t="s">
        <v>1</v>
      </c>
      <c r="G29" s="9">
        <v>200000</v>
      </c>
      <c r="H29" s="8" t="s">
        <v>9</v>
      </c>
      <c r="I29" s="8" t="s">
        <v>8</v>
      </c>
      <c r="J29" s="8" t="s">
        <v>7</v>
      </c>
      <c r="K29" s="8" t="s">
        <v>82</v>
      </c>
      <c r="L29" s="8" t="s">
        <v>81</v>
      </c>
      <c r="P29" s="158" t="s">
        <v>23</v>
      </c>
      <c r="Q29" s="158" t="s">
        <v>11</v>
      </c>
      <c r="R29" s="105">
        <v>600000</v>
      </c>
    </row>
    <row r="30" spans="2:18" x14ac:dyDescent="0.25">
      <c r="B30" s="40">
        <v>43878</v>
      </c>
      <c r="C30" s="8" t="s">
        <v>10</v>
      </c>
      <c r="D30" s="8" t="s">
        <v>34</v>
      </c>
      <c r="E30" s="39">
        <v>24067</v>
      </c>
      <c r="F30" s="8" t="s">
        <v>1</v>
      </c>
      <c r="G30" s="9">
        <v>200000</v>
      </c>
      <c r="H30" s="8" t="s">
        <v>9</v>
      </c>
      <c r="I30" s="8" t="s">
        <v>8</v>
      </c>
      <c r="J30" s="8" t="s">
        <v>7</v>
      </c>
      <c r="K30" s="8" t="s">
        <v>82</v>
      </c>
      <c r="L30" s="8" t="s">
        <v>81</v>
      </c>
      <c r="P30" s="158" t="s">
        <v>17</v>
      </c>
      <c r="Q30" s="158" t="s">
        <v>3</v>
      </c>
      <c r="R30" s="105">
        <v>400000</v>
      </c>
    </row>
    <row r="31" spans="2:18" x14ac:dyDescent="0.25">
      <c r="B31" s="40">
        <v>43878</v>
      </c>
      <c r="C31" s="8" t="s">
        <v>11</v>
      </c>
      <c r="D31" s="8" t="s">
        <v>33</v>
      </c>
      <c r="E31" s="39">
        <v>23724</v>
      </c>
      <c r="F31" s="8" t="s">
        <v>1</v>
      </c>
      <c r="G31" s="9">
        <v>200000</v>
      </c>
      <c r="H31" s="8" t="s">
        <v>9</v>
      </c>
      <c r="I31" s="8" t="s">
        <v>8</v>
      </c>
      <c r="J31" s="8" t="s">
        <v>7</v>
      </c>
      <c r="K31" s="8" t="s">
        <v>82</v>
      </c>
      <c r="L31" s="8" t="s">
        <v>81</v>
      </c>
      <c r="P31" s="158" t="s">
        <v>27</v>
      </c>
      <c r="Q31" s="158" t="s">
        <v>11</v>
      </c>
      <c r="R31" s="105">
        <v>400000</v>
      </c>
    </row>
    <row r="32" spans="2:18" x14ac:dyDescent="0.25">
      <c r="B32" s="40">
        <v>43878</v>
      </c>
      <c r="C32" s="8" t="s">
        <v>3</v>
      </c>
      <c r="D32" s="8" t="s">
        <v>32</v>
      </c>
      <c r="E32" s="39">
        <v>29683</v>
      </c>
      <c r="F32" s="8" t="s">
        <v>1</v>
      </c>
      <c r="G32" s="9">
        <v>280000</v>
      </c>
      <c r="H32" s="8" t="s">
        <v>9</v>
      </c>
      <c r="I32" s="8" t="s">
        <v>8</v>
      </c>
      <c r="J32" s="8" t="s">
        <v>7</v>
      </c>
      <c r="K32" s="8" t="s">
        <v>82</v>
      </c>
      <c r="L32" s="8" t="s">
        <v>81</v>
      </c>
      <c r="P32" s="158" t="s">
        <v>18</v>
      </c>
      <c r="Q32" s="158" t="s">
        <v>11</v>
      </c>
      <c r="R32" s="105">
        <v>600000</v>
      </c>
    </row>
    <row r="33" spans="2:18" x14ac:dyDescent="0.25">
      <c r="B33" s="40">
        <v>43878</v>
      </c>
      <c r="C33" s="8" t="s">
        <v>11</v>
      </c>
      <c r="D33" s="8" t="s">
        <v>31</v>
      </c>
      <c r="E33" s="39">
        <v>68395</v>
      </c>
      <c r="F33" s="8" t="s">
        <v>1</v>
      </c>
      <c r="G33" s="9">
        <v>200000</v>
      </c>
      <c r="H33" s="8" t="s">
        <v>9</v>
      </c>
      <c r="I33" s="8" t="s">
        <v>8</v>
      </c>
      <c r="J33" s="8" t="s">
        <v>7</v>
      </c>
      <c r="K33" s="8" t="s">
        <v>82</v>
      </c>
      <c r="L33" s="8" t="s">
        <v>81</v>
      </c>
      <c r="P33" s="158" t="s">
        <v>15</v>
      </c>
      <c r="Q33" s="158" t="s">
        <v>11</v>
      </c>
      <c r="R33" s="105">
        <v>600000</v>
      </c>
    </row>
    <row r="34" spans="2:18" x14ac:dyDescent="0.25">
      <c r="B34" s="40">
        <v>43878</v>
      </c>
      <c r="C34" s="8" t="s">
        <v>10</v>
      </c>
      <c r="D34" s="8" t="s">
        <v>28</v>
      </c>
      <c r="E34" s="39">
        <v>27408</v>
      </c>
      <c r="F34" s="8" t="s">
        <v>1</v>
      </c>
      <c r="G34" s="9">
        <v>200000</v>
      </c>
      <c r="H34" s="8" t="s">
        <v>9</v>
      </c>
      <c r="I34" s="8" t="s">
        <v>8</v>
      </c>
      <c r="J34" s="8" t="s">
        <v>7</v>
      </c>
      <c r="K34" s="8" t="s">
        <v>82</v>
      </c>
      <c r="L34" s="8" t="s">
        <v>81</v>
      </c>
      <c r="P34" s="158" t="s">
        <v>30</v>
      </c>
      <c r="Q34" s="158" t="s">
        <v>3</v>
      </c>
      <c r="R34" s="105">
        <v>200000</v>
      </c>
    </row>
    <row r="35" spans="2:18" x14ac:dyDescent="0.25">
      <c r="B35" s="40">
        <v>43878</v>
      </c>
      <c r="C35" s="8" t="s">
        <v>11</v>
      </c>
      <c r="D35" s="8" t="s">
        <v>27</v>
      </c>
      <c r="E35" s="39">
        <v>143786</v>
      </c>
      <c r="F35" s="8" t="s">
        <v>1</v>
      </c>
      <c r="G35" s="9">
        <v>200000</v>
      </c>
      <c r="H35" s="8" t="s">
        <v>9</v>
      </c>
      <c r="I35" s="8" t="s">
        <v>8</v>
      </c>
      <c r="J35" s="8" t="s">
        <v>7</v>
      </c>
      <c r="K35" s="8" t="s">
        <v>82</v>
      </c>
      <c r="L35" s="8" t="s">
        <v>81</v>
      </c>
      <c r="P35" s="158" t="s">
        <v>78</v>
      </c>
      <c r="Q35" s="158" t="s">
        <v>11</v>
      </c>
      <c r="R35" s="105">
        <v>120000</v>
      </c>
    </row>
    <row r="36" spans="2:18" x14ac:dyDescent="0.25">
      <c r="B36" s="40">
        <v>43878</v>
      </c>
      <c r="C36" s="8" t="s">
        <v>3</v>
      </c>
      <c r="D36" s="8" t="s">
        <v>26</v>
      </c>
      <c r="E36" s="39">
        <v>22222</v>
      </c>
      <c r="F36" s="8" t="s">
        <v>1</v>
      </c>
      <c r="G36" s="9">
        <v>200000</v>
      </c>
      <c r="H36" s="8" t="s">
        <v>9</v>
      </c>
      <c r="I36" s="8" t="s">
        <v>8</v>
      </c>
      <c r="J36" s="8" t="s">
        <v>7</v>
      </c>
      <c r="K36" s="8" t="s">
        <v>82</v>
      </c>
      <c r="L36" s="8" t="s">
        <v>81</v>
      </c>
      <c r="P36" s="158" t="s">
        <v>33</v>
      </c>
      <c r="Q36" s="158" t="s">
        <v>11</v>
      </c>
      <c r="R36" s="105">
        <v>520000</v>
      </c>
    </row>
    <row r="37" spans="2:18" x14ac:dyDescent="0.25">
      <c r="B37" s="40">
        <v>43878</v>
      </c>
      <c r="C37" s="8" t="s">
        <v>11</v>
      </c>
      <c r="D37" s="8" t="s">
        <v>25</v>
      </c>
      <c r="E37" s="39">
        <v>33359</v>
      </c>
      <c r="F37" s="8" t="s">
        <v>1</v>
      </c>
      <c r="G37" s="9">
        <v>200000</v>
      </c>
      <c r="H37" s="8" t="s">
        <v>9</v>
      </c>
      <c r="I37" s="8" t="s">
        <v>8</v>
      </c>
      <c r="J37" s="8" t="s">
        <v>7</v>
      </c>
      <c r="K37" s="8" t="s">
        <v>82</v>
      </c>
      <c r="L37" s="8" t="s">
        <v>81</v>
      </c>
      <c r="P37" s="158" t="s">
        <v>32</v>
      </c>
      <c r="Q37" s="158" t="s">
        <v>3</v>
      </c>
      <c r="R37" s="105">
        <v>280000</v>
      </c>
    </row>
    <row r="38" spans="2:18" x14ac:dyDescent="0.25">
      <c r="B38" s="40">
        <v>43878</v>
      </c>
      <c r="C38" s="8" t="s">
        <v>3</v>
      </c>
      <c r="D38" s="8" t="s">
        <v>24</v>
      </c>
      <c r="E38" s="39">
        <v>37323</v>
      </c>
      <c r="F38" s="8" t="s">
        <v>1</v>
      </c>
      <c r="G38" s="9">
        <v>200000</v>
      </c>
      <c r="H38" s="8" t="s">
        <v>9</v>
      </c>
      <c r="I38" s="8" t="s">
        <v>8</v>
      </c>
      <c r="J38" s="8" t="s">
        <v>7</v>
      </c>
      <c r="K38" s="8" t="s">
        <v>82</v>
      </c>
      <c r="L38" s="8" t="s">
        <v>81</v>
      </c>
      <c r="P38" s="158" t="s">
        <v>66</v>
      </c>
      <c r="Q38" s="158" t="s">
        <v>3</v>
      </c>
      <c r="R38" s="105">
        <v>200000</v>
      </c>
    </row>
    <row r="39" spans="2:18" x14ac:dyDescent="0.25">
      <c r="B39" s="40">
        <v>43878</v>
      </c>
      <c r="C39" s="8" t="s">
        <v>11</v>
      </c>
      <c r="D39" s="8" t="s">
        <v>23</v>
      </c>
      <c r="E39" s="39">
        <v>128888</v>
      </c>
      <c r="F39" s="8" t="s">
        <v>1</v>
      </c>
      <c r="G39" s="9">
        <v>200000</v>
      </c>
      <c r="H39" s="8" t="s">
        <v>9</v>
      </c>
      <c r="I39" s="8" t="s">
        <v>8</v>
      </c>
      <c r="J39" s="8" t="s">
        <v>7</v>
      </c>
      <c r="K39" s="8" t="s">
        <v>82</v>
      </c>
      <c r="L39" s="8" t="s">
        <v>81</v>
      </c>
      <c r="P39" s="158" t="s">
        <v>28</v>
      </c>
      <c r="Q39" s="158" t="s">
        <v>10</v>
      </c>
      <c r="R39" s="105">
        <v>200000</v>
      </c>
    </row>
    <row r="40" spans="2:18" x14ac:dyDescent="0.25">
      <c r="B40" s="40">
        <v>43878</v>
      </c>
      <c r="C40" s="8" t="s">
        <v>3</v>
      </c>
      <c r="D40" s="8" t="s">
        <v>22</v>
      </c>
      <c r="E40" s="39">
        <v>24257</v>
      </c>
      <c r="F40" s="8" t="s">
        <v>1</v>
      </c>
      <c r="G40" s="9">
        <v>200000</v>
      </c>
      <c r="H40" s="8" t="s">
        <v>9</v>
      </c>
      <c r="I40" s="8" t="s">
        <v>8</v>
      </c>
      <c r="J40" s="8" t="s">
        <v>7</v>
      </c>
      <c r="K40" s="8" t="s">
        <v>82</v>
      </c>
      <c r="L40" s="8" t="s">
        <v>81</v>
      </c>
      <c r="P40" s="158" t="s">
        <v>79</v>
      </c>
      <c r="Q40" s="158" t="s">
        <v>11</v>
      </c>
      <c r="R40" s="105">
        <v>300000</v>
      </c>
    </row>
    <row r="41" spans="2:18" x14ac:dyDescent="0.25">
      <c r="B41" s="40">
        <v>43878</v>
      </c>
      <c r="C41" s="8" t="s">
        <v>11</v>
      </c>
      <c r="D41" s="8" t="s">
        <v>21</v>
      </c>
      <c r="E41" s="39">
        <v>33305</v>
      </c>
      <c r="F41" s="8" t="s">
        <v>1</v>
      </c>
      <c r="G41" s="9">
        <v>200000</v>
      </c>
      <c r="H41" s="8" t="s">
        <v>9</v>
      </c>
      <c r="I41" s="8" t="s">
        <v>8</v>
      </c>
      <c r="J41" s="8" t="s">
        <v>7</v>
      </c>
      <c r="K41" s="8" t="s">
        <v>82</v>
      </c>
      <c r="L41" s="8" t="s">
        <v>81</v>
      </c>
      <c r="P41" s="158" t="s">
        <v>55</v>
      </c>
      <c r="Q41" s="158" t="s">
        <v>11</v>
      </c>
      <c r="R41" s="105">
        <v>400000</v>
      </c>
    </row>
    <row r="42" spans="2:18" x14ac:dyDescent="0.25">
      <c r="B42" s="40">
        <v>43878</v>
      </c>
      <c r="C42" s="8" t="s">
        <v>3</v>
      </c>
      <c r="D42" s="8" t="s">
        <v>20</v>
      </c>
      <c r="E42" s="39">
        <v>29031</v>
      </c>
      <c r="F42" s="8" t="s">
        <v>1</v>
      </c>
      <c r="G42" s="9">
        <v>200000</v>
      </c>
      <c r="H42" s="8" t="s">
        <v>9</v>
      </c>
      <c r="I42" s="8" t="s">
        <v>8</v>
      </c>
      <c r="J42" s="8" t="s">
        <v>7</v>
      </c>
      <c r="K42" s="8" t="s">
        <v>82</v>
      </c>
      <c r="L42" s="8" t="s">
        <v>81</v>
      </c>
      <c r="P42" s="158" t="s">
        <v>67</v>
      </c>
      <c r="Q42" s="158" t="s">
        <v>3</v>
      </c>
      <c r="R42" s="105">
        <v>280000</v>
      </c>
    </row>
    <row r="43" spans="2:18" x14ac:dyDescent="0.25">
      <c r="B43" s="40">
        <v>43878</v>
      </c>
      <c r="C43" s="8" t="s">
        <v>10</v>
      </c>
      <c r="D43" s="8" t="s">
        <v>19</v>
      </c>
      <c r="E43" s="39">
        <v>56432</v>
      </c>
      <c r="F43" s="8" t="s">
        <v>1</v>
      </c>
      <c r="G43" s="9">
        <v>200000</v>
      </c>
      <c r="H43" s="8" t="s">
        <v>9</v>
      </c>
      <c r="I43" s="8" t="s">
        <v>8</v>
      </c>
      <c r="J43" s="8" t="s">
        <v>7</v>
      </c>
      <c r="K43" s="8" t="s">
        <v>82</v>
      </c>
      <c r="L43" s="8" t="s">
        <v>81</v>
      </c>
      <c r="P43" s="158" t="s">
        <v>52</v>
      </c>
      <c r="Q43" s="158" t="s">
        <v>10</v>
      </c>
      <c r="R43" s="105">
        <v>600000</v>
      </c>
    </row>
    <row r="44" spans="2:18" x14ac:dyDescent="0.25">
      <c r="B44" s="40">
        <v>43878</v>
      </c>
      <c r="C44" s="8" t="s">
        <v>11</v>
      </c>
      <c r="D44" s="8" t="s">
        <v>18</v>
      </c>
      <c r="E44" s="39">
        <v>150310</v>
      </c>
      <c r="F44" s="8" t="s">
        <v>1</v>
      </c>
      <c r="G44" s="9">
        <v>200000</v>
      </c>
      <c r="H44" s="8" t="s">
        <v>9</v>
      </c>
      <c r="I44" s="8" t="s">
        <v>8</v>
      </c>
      <c r="J44" s="8" t="s">
        <v>7</v>
      </c>
      <c r="K44" s="8" t="s">
        <v>82</v>
      </c>
      <c r="L44" s="8" t="s">
        <v>81</v>
      </c>
      <c r="P44" s="158" t="s">
        <v>5</v>
      </c>
      <c r="Q44" s="158" t="s">
        <v>3</v>
      </c>
      <c r="R44" s="105">
        <v>400000</v>
      </c>
    </row>
    <row r="45" spans="2:18" x14ac:dyDescent="0.25">
      <c r="B45" s="40">
        <v>43878</v>
      </c>
      <c r="C45" s="8" t="s">
        <v>3</v>
      </c>
      <c r="D45" s="8" t="s">
        <v>17</v>
      </c>
      <c r="E45" s="39">
        <v>118660</v>
      </c>
      <c r="F45" s="8" t="s">
        <v>1</v>
      </c>
      <c r="G45" s="9">
        <v>200000</v>
      </c>
      <c r="H45" s="8" t="s">
        <v>9</v>
      </c>
      <c r="I45" s="8" t="s">
        <v>8</v>
      </c>
      <c r="J45" s="8" t="s">
        <v>7</v>
      </c>
      <c r="K45" s="8" t="s">
        <v>82</v>
      </c>
      <c r="L45" s="8" t="s">
        <v>81</v>
      </c>
      <c r="P45" s="158" t="s">
        <v>68</v>
      </c>
      <c r="Q45" s="158" t="s">
        <v>3</v>
      </c>
      <c r="R45" s="105">
        <v>200000</v>
      </c>
    </row>
    <row r="46" spans="2:18" x14ac:dyDescent="0.25">
      <c r="B46" s="40">
        <v>43878</v>
      </c>
      <c r="C46" s="8" t="s">
        <v>11</v>
      </c>
      <c r="D46" s="8" t="s">
        <v>16</v>
      </c>
      <c r="E46" s="39">
        <v>45404</v>
      </c>
      <c r="F46" s="8" t="s">
        <v>1</v>
      </c>
      <c r="G46" s="9">
        <v>200000</v>
      </c>
      <c r="H46" s="8" t="s">
        <v>9</v>
      </c>
      <c r="I46" s="8" t="s">
        <v>8</v>
      </c>
      <c r="J46" s="8" t="s">
        <v>7</v>
      </c>
      <c r="K46" s="8" t="s">
        <v>82</v>
      </c>
      <c r="L46" s="8" t="s">
        <v>81</v>
      </c>
      <c r="P46" s="200" t="s">
        <v>73</v>
      </c>
      <c r="Q46" s="197"/>
      <c r="R46" s="106">
        <v>16400000</v>
      </c>
    </row>
    <row r="47" spans="2:18" x14ac:dyDescent="0.25">
      <c r="B47" s="40">
        <v>43878</v>
      </c>
      <c r="C47" s="8" t="s">
        <v>11</v>
      </c>
      <c r="D47" s="8" t="s">
        <v>15</v>
      </c>
      <c r="E47" s="39">
        <v>55414</v>
      </c>
      <c r="F47" s="8" t="s">
        <v>1</v>
      </c>
      <c r="G47" s="9">
        <v>200000</v>
      </c>
      <c r="H47" s="8" t="s">
        <v>9</v>
      </c>
      <c r="I47" s="8" t="s">
        <v>8</v>
      </c>
      <c r="J47" s="8" t="s">
        <v>7</v>
      </c>
      <c r="K47" s="8" t="s">
        <v>82</v>
      </c>
      <c r="L47" s="8" t="s">
        <v>81</v>
      </c>
    </row>
    <row r="48" spans="2:18" x14ac:dyDescent="0.25">
      <c r="B48" s="40">
        <v>43878</v>
      </c>
      <c r="C48" s="8" t="s">
        <v>11</v>
      </c>
      <c r="D48" s="8" t="s">
        <v>14</v>
      </c>
      <c r="E48" s="39">
        <v>25745</v>
      </c>
      <c r="F48" s="8" t="s">
        <v>1</v>
      </c>
      <c r="G48" s="9">
        <v>200000</v>
      </c>
      <c r="H48" s="8" t="s">
        <v>9</v>
      </c>
      <c r="I48" s="8" t="s">
        <v>8</v>
      </c>
      <c r="J48" s="8" t="s">
        <v>7</v>
      </c>
      <c r="K48" s="8" t="s">
        <v>82</v>
      </c>
      <c r="L48" s="8" t="s">
        <v>81</v>
      </c>
    </row>
    <row r="49" spans="2:19" x14ac:dyDescent="0.25">
      <c r="B49" s="40">
        <v>43878</v>
      </c>
      <c r="C49" s="8" t="s">
        <v>10</v>
      </c>
      <c r="D49" s="8" t="s">
        <v>13</v>
      </c>
      <c r="E49" s="39">
        <v>22162</v>
      </c>
      <c r="F49" s="8" t="s">
        <v>1</v>
      </c>
      <c r="G49" s="9">
        <v>200000</v>
      </c>
      <c r="H49" s="8" t="s">
        <v>9</v>
      </c>
      <c r="I49" s="8" t="s">
        <v>8</v>
      </c>
      <c r="J49" s="8" t="s">
        <v>7</v>
      </c>
      <c r="K49" s="8" t="s">
        <v>82</v>
      </c>
      <c r="L49" s="8" t="s">
        <v>81</v>
      </c>
    </row>
    <row r="50" spans="2:19" x14ac:dyDescent="0.25">
      <c r="B50" s="40">
        <v>43893</v>
      </c>
      <c r="C50" s="8" t="s">
        <v>11</v>
      </c>
      <c r="D50" s="8" t="s">
        <v>33</v>
      </c>
      <c r="E50" s="39"/>
      <c r="F50" s="8" t="s">
        <v>1</v>
      </c>
      <c r="G50" s="9">
        <v>120000</v>
      </c>
      <c r="H50" s="8" t="s">
        <v>77</v>
      </c>
      <c r="I50" s="8" t="s">
        <v>8</v>
      </c>
      <c r="J50" s="8" t="s">
        <v>7</v>
      </c>
      <c r="K50" s="8" t="s">
        <v>82</v>
      </c>
      <c r="L50" s="8" t="s">
        <v>81</v>
      </c>
    </row>
    <row r="51" spans="2:19" x14ac:dyDescent="0.25">
      <c r="B51" s="40">
        <v>43893</v>
      </c>
      <c r="C51" s="8" t="s">
        <v>11</v>
      </c>
      <c r="D51" s="8" t="s">
        <v>78</v>
      </c>
      <c r="E51" s="39"/>
      <c r="F51" s="8" t="s">
        <v>1</v>
      </c>
      <c r="G51" s="9">
        <v>120000</v>
      </c>
      <c r="H51" s="8" t="s">
        <v>77</v>
      </c>
      <c r="I51" s="8" t="s">
        <v>8</v>
      </c>
      <c r="J51" s="8" t="s">
        <v>7</v>
      </c>
      <c r="K51" s="8" t="s">
        <v>82</v>
      </c>
      <c r="L51" s="8" t="s">
        <v>81</v>
      </c>
    </row>
    <row r="52" spans="2:19" x14ac:dyDescent="0.25">
      <c r="B52" s="40">
        <v>43893</v>
      </c>
      <c r="C52" s="8" t="s">
        <v>11</v>
      </c>
      <c r="D52" s="8" t="s">
        <v>79</v>
      </c>
      <c r="E52" s="39"/>
      <c r="F52" s="8" t="s">
        <v>1</v>
      </c>
      <c r="G52" s="9">
        <v>100000</v>
      </c>
      <c r="H52" s="8" t="s">
        <v>77</v>
      </c>
      <c r="I52" s="8" t="s">
        <v>8</v>
      </c>
      <c r="J52" s="8" t="s">
        <v>7</v>
      </c>
      <c r="K52" s="8" t="s">
        <v>82</v>
      </c>
      <c r="L52" s="8" t="s">
        <v>81</v>
      </c>
    </row>
    <row r="53" spans="2:19" x14ac:dyDescent="0.25">
      <c r="B53" s="40">
        <v>43929</v>
      </c>
      <c r="C53" s="8" t="s">
        <v>11</v>
      </c>
      <c r="D53" s="8" t="s">
        <v>49</v>
      </c>
      <c r="E53" s="39">
        <v>102031</v>
      </c>
      <c r="F53" s="8" t="s">
        <v>1</v>
      </c>
      <c r="G53" s="9">
        <v>200000</v>
      </c>
      <c r="H53" s="9" t="s">
        <v>129</v>
      </c>
      <c r="I53" s="8" t="s">
        <v>131</v>
      </c>
      <c r="J53" s="8" t="s">
        <v>132</v>
      </c>
      <c r="K53" s="8" t="s">
        <v>134</v>
      </c>
      <c r="L53" s="8" t="s">
        <v>81</v>
      </c>
    </row>
    <row r="54" spans="2:19" x14ac:dyDescent="0.25">
      <c r="B54" s="40">
        <v>43929</v>
      </c>
      <c r="C54" s="8" t="s">
        <v>11</v>
      </c>
      <c r="D54" s="8" t="s">
        <v>79</v>
      </c>
      <c r="E54" s="39">
        <v>258054</v>
      </c>
      <c r="F54" s="8" t="s">
        <v>1</v>
      </c>
      <c r="G54" s="9">
        <v>200000</v>
      </c>
      <c r="H54" s="9" t="s">
        <v>129</v>
      </c>
      <c r="I54" s="8" t="s">
        <v>131</v>
      </c>
      <c r="J54" s="8" t="s">
        <v>132</v>
      </c>
      <c r="K54" s="8" t="s">
        <v>134</v>
      </c>
      <c r="L54" s="8" t="s">
        <v>81</v>
      </c>
      <c r="N54" s="1"/>
      <c r="S54" s="38"/>
    </row>
    <row r="55" spans="2:19" x14ac:dyDescent="0.25">
      <c r="B55" s="40">
        <v>43929</v>
      </c>
      <c r="C55" s="8" t="s">
        <v>10</v>
      </c>
      <c r="D55" s="8" t="s">
        <v>69</v>
      </c>
      <c r="E55" s="39">
        <v>18613</v>
      </c>
      <c r="F55" s="8" t="s">
        <v>1</v>
      </c>
      <c r="G55" s="9">
        <v>200000</v>
      </c>
      <c r="H55" s="9" t="s">
        <v>129</v>
      </c>
      <c r="I55" s="8" t="s">
        <v>131</v>
      </c>
      <c r="J55" s="8" t="s">
        <v>132</v>
      </c>
      <c r="K55" s="8" t="s">
        <v>134</v>
      </c>
      <c r="L55" s="8" t="s">
        <v>81</v>
      </c>
      <c r="N55" s="1"/>
      <c r="S55" s="38"/>
    </row>
    <row r="56" spans="2:19" x14ac:dyDescent="0.25">
      <c r="B56" s="40">
        <v>43929</v>
      </c>
      <c r="C56" s="8" t="s">
        <v>10</v>
      </c>
      <c r="D56" s="8" t="s">
        <v>52</v>
      </c>
      <c r="E56" s="39">
        <v>64846</v>
      </c>
      <c r="F56" s="8" t="s">
        <v>1</v>
      </c>
      <c r="G56" s="9">
        <v>200000</v>
      </c>
      <c r="H56" s="9" t="s">
        <v>130</v>
      </c>
      <c r="I56" s="8" t="s">
        <v>131</v>
      </c>
      <c r="J56" s="8" t="s">
        <v>132</v>
      </c>
      <c r="K56" s="8" t="s">
        <v>134</v>
      </c>
      <c r="L56" s="8" t="s">
        <v>81</v>
      </c>
      <c r="N56" s="1"/>
      <c r="S56" s="38"/>
    </row>
    <row r="57" spans="2:19" x14ac:dyDescent="0.25">
      <c r="B57" s="40">
        <v>43929</v>
      </c>
      <c r="C57" s="8" t="s">
        <v>10</v>
      </c>
      <c r="D57" s="8" t="s">
        <v>50</v>
      </c>
      <c r="E57" s="39">
        <v>42676</v>
      </c>
      <c r="F57" s="8" t="s">
        <v>1</v>
      </c>
      <c r="G57" s="9">
        <v>200000</v>
      </c>
      <c r="H57" s="9" t="s">
        <v>130</v>
      </c>
      <c r="I57" s="8" t="s">
        <v>131</v>
      </c>
      <c r="J57" s="8" t="s">
        <v>132</v>
      </c>
      <c r="K57" s="8" t="s">
        <v>134</v>
      </c>
      <c r="L57" s="8" t="s">
        <v>81</v>
      </c>
      <c r="N57" s="1"/>
      <c r="S57" s="38"/>
    </row>
    <row r="58" spans="2:19" x14ac:dyDescent="0.25">
      <c r="B58" s="40">
        <v>43929</v>
      </c>
      <c r="C58" s="8" t="s">
        <v>10</v>
      </c>
      <c r="D58" s="8" t="s">
        <v>48</v>
      </c>
      <c r="E58" s="39">
        <v>34233</v>
      </c>
      <c r="F58" s="8" t="s">
        <v>1</v>
      </c>
      <c r="G58" s="9">
        <v>200000</v>
      </c>
      <c r="H58" s="9" t="s">
        <v>130</v>
      </c>
      <c r="I58" s="8" t="s">
        <v>131</v>
      </c>
      <c r="J58" s="8" t="s">
        <v>132</v>
      </c>
      <c r="K58" s="8" t="s">
        <v>134</v>
      </c>
      <c r="L58" s="8" t="s">
        <v>81</v>
      </c>
      <c r="N58" s="1"/>
      <c r="S58" s="38"/>
    </row>
    <row r="59" spans="2:19" x14ac:dyDescent="0.25">
      <c r="B59" s="40">
        <v>43929</v>
      </c>
      <c r="C59" s="8" t="s">
        <v>11</v>
      </c>
      <c r="D59" s="8" t="s">
        <v>31</v>
      </c>
      <c r="E59" s="39">
        <v>70229</v>
      </c>
      <c r="F59" s="8" t="s">
        <v>1</v>
      </c>
      <c r="G59" s="9">
        <v>200000</v>
      </c>
      <c r="H59" s="9" t="s">
        <v>130</v>
      </c>
      <c r="I59" s="8" t="s">
        <v>131</v>
      </c>
      <c r="J59" s="8" t="s">
        <v>132</v>
      </c>
      <c r="K59" s="8" t="s">
        <v>134</v>
      </c>
      <c r="L59" s="8" t="s">
        <v>81</v>
      </c>
      <c r="N59" s="1"/>
      <c r="S59" s="38"/>
    </row>
    <row r="60" spans="2:19" x14ac:dyDescent="0.25">
      <c r="B60" s="40">
        <v>43929</v>
      </c>
      <c r="C60" s="8" t="s">
        <v>11</v>
      </c>
      <c r="D60" s="8" t="s">
        <v>25</v>
      </c>
      <c r="E60" s="39">
        <v>34588</v>
      </c>
      <c r="F60" s="8" t="s">
        <v>1</v>
      </c>
      <c r="G60" s="9">
        <v>200000</v>
      </c>
      <c r="H60" s="9" t="s">
        <v>130</v>
      </c>
      <c r="I60" s="8" t="s">
        <v>131</v>
      </c>
      <c r="J60" s="8" t="s">
        <v>132</v>
      </c>
      <c r="K60" s="8" t="s">
        <v>134</v>
      </c>
      <c r="L60" s="8" t="s">
        <v>81</v>
      </c>
      <c r="N60" s="1"/>
      <c r="S60" s="38"/>
    </row>
    <row r="61" spans="2:19" x14ac:dyDescent="0.25">
      <c r="B61" s="40">
        <v>43929</v>
      </c>
      <c r="C61" s="8" t="s">
        <v>11</v>
      </c>
      <c r="D61" s="8" t="s">
        <v>18</v>
      </c>
      <c r="E61" s="39">
        <v>156177</v>
      </c>
      <c r="F61" s="8" t="s">
        <v>1</v>
      </c>
      <c r="G61" s="9">
        <v>200000</v>
      </c>
      <c r="H61" s="9" t="s">
        <v>130</v>
      </c>
      <c r="I61" s="8" t="s">
        <v>131</v>
      </c>
      <c r="J61" s="8" t="s">
        <v>132</v>
      </c>
      <c r="K61" s="8" t="s">
        <v>134</v>
      </c>
      <c r="L61" s="8" t="s">
        <v>81</v>
      </c>
      <c r="N61" s="1"/>
      <c r="S61" s="38"/>
    </row>
    <row r="62" spans="2:19" x14ac:dyDescent="0.25">
      <c r="B62" s="40">
        <v>43929</v>
      </c>
      <c r="C62" s="8" t="s">
        <v>3</v>
      </c>
      <c r="D62" s="8" t="s">
        <v>17</v>
      </c>
      <c r="E62" s="39">
        <v>121838</v>
      </c>
      <c r="F62" s="8" t="s">
        <v>1</v>
      </c>
      <c r="G62" s="9">
        <v>200000</v>
      </c>
      <c r="H62" s="9" t="s">
        <v>130</v>
      </c>
      <c r="I62" s="8" t="s">
        <v>131</v>
      </c>
      <c r="J62" s="8" t="s">
        <v>132</v>
      </c>
      <c r="K62" s="8" t="s">
        <v>134</v>
      </c>
      <c r="L62" s="8" t="s">
        <v>81</v>
      </c>
      <c r="N62" s="1"/>
      <c r="S62" s="38"/>
    </row>
    <row r="63" spans="2:19" x14ac:dyDescent="0.25">
      <c r="B63" s="40">
        <v>43929</v>
      </c>
      <c r="C63" s="8" t="s">
        <v>11</v>
      </c>
      <c r="D63" s="8" t="s">
        <v>16</v>
      </c>
      <c r="E63" s="39">
        <v>49030</v>
      </c>
      <c r="F63" s="8" t="s">
        <v>1</v>
      </c>
      <c r="G63" s="9">
        <v>200000</v>
      </c>
      <c r="H63" s="9" t="s">
        <v>130</v>
      </c>
      <c r="I63" s="8" t="s">
        <v>131</v>
      </c>
      <c r="J63" s="8" t="s">
        <v>132</v>
      </c>
      <c r="K63" s="8" t="s">
        <v>134</v>
      </c>
      <c r="L63" s="8" t="s">
        <v>81</v>
      </c>
      <c r="N63" s="1"/>
      <c r="S63" s="38"/>
    </row>
    <row r="64" spans="2:19" x14ac:dyDescent="0.25">
      <c r="B64" s="40">
        <v>43929</v>
      </c>
      <c r="C64" s="8" t="s">
        <v>10</v>
      </c>
      <c r="D64" s="8" t="s">
        <v>13</v>
      </c>
      <c r="E64" s="39">
        <v>24707</v>
      </c>
      <c r="F64" s="8" t="s">
        <v>1</v>
      </c>
      <c r="G64" s="9">
        <v>200000</v>
      </c>
      <c r="H64" s="9" t="s">
        <v>130</v>
      </c>
      <c r="I64" s="8" t="s">
        <v>131</v>
      </c>
      <c r="J64" s="8" t="s">
        <v>132</v>
      </c>
      <c r="K64" s="8" t="s">
        <v>134</v>
      </c>
      <c r="L64" s="8" t="s">
        <v>81</v>
      </c>
      <c r="N64" s="1"/>
      <c r="S64" s="38"/>
    </row>
    <row r="65" spans="2:19" x14ac:dyDescent="0.25">
      <c r="B65" s="40">
        <v>43929</v>
      </c>
      <c r="C65" s="8" t="s">
        <v>10</v>
      </c>
      <c r="D65" s="8" t="s">
        <v>47</v>
      </c>
      <c r="E65" s="39">
        <v>25358</v>
      </c>
      <c r="F65" s="8" t="s">
        <v>1</v>
      </c>
      <c r="G65" s="9">
        <v>200000</v>
      </c>
      <c r="H65" s="9" t="s">
        <v>130</v>
      </c>
      <c r="I65" s="8" t="s">
        <v>131</v>
      </c>
      <c r="J65" s="8" t="s">
        <v>132</v>
      </c>
      <c r="K65" s="8" t="s">
        <v>134</v>
      </c>
      <c r="L65" s="8" t="s">
        <v>81</v>
      </c>
      <c r="N65" s="1"/>
      <c r="S65" s="38"/>
    </row>
    <row r="66" spans="2:19" x14ac:dyDescent="0.25">
      <c r="B66" s="40">
        <v>43929</v>
      </c>
      <c r="C66" s="8" t="s">
        <v>3</v>
      </c>
      <c r="D66" s="8" t="s">
        <v>24</v>
      </c>
      <c r="E66" s="39">
        <v>40177</v>
      </c>
      <c r="F66" s="8" t="s">
        <v>1</v>
      </c>
      <c r="G66" s="9">
        <v>200000</v>
      </c>
      <c r="H66" s="9" t="s">
        <v>130</v>
      </c>
      <c r="I66" s="8" t="s">
        <v>131</v>
      </c>
      <c r="J66" s="8" t="s">
        <v>132</v>
      </c>
      <c r="K66" s="8" t="s">
        <v>134</v>
      </c>
      <c r="L66" s="8" t="s">
        <v>81</v>
      </c>
      <c r="N66" s="1"/>
      <c r="S66" s="38"/>
    </row>
    <row r="67" spans="2:19" x14ac:dyDescent="0.25">
      <c r="B67" s="40">
        <v>43929</v>
      </c>
      <c r="C67" s="8" t="s">
        <v>10</v>
      </c>
      <c r="D67" s="8" t="s">
        <v>56</v>
      </c>
      <c r="E67" s="39">
        <v>57781</v>
      </c>
      <c r="F67" s="8" t="s">
        <v>1</v>
      </c>
      <c r="G67" s="9">
        <v>200000</v>
      </c>
      <c r="H67" s="9" t="s">
        <v>130</v>
      </c>
      <c r="I67" s="8" t="s">
        <v>131</v>
      </c>
      <c r="J67" s="8" t="s">
        <v>132</v>
      </c>
      <c r="K67" s="8" t="s">
        <v>134</v>
      </c>
      <c r="L67" s="8" t="s">
        <v>81</v>
      </c>
      <c r="N67" s="1"/>
      <c r="S67" s="38"/>
    </row>
    <row r="68" spans="2:19" x14ac:dyDescent="0.25">
      <c r="B68" s="40">
        <v>43929</v>
      </c>
      <c r="C68" s="8" t="s">
        <v>3</v>
      </c>
      <c r="D68" s="8" t="s">
        <v>4</v>
      </c>
      <c r="E68" s="39">
        <v>146828</v>
      </c>
      <c r="F68" s="8" t="s">
        <v>1</v>
      </c>
      <c r="G68" s="9">
        <v>200000</v>
      </c>
      <c r="H68" s="9" t="s">
        <v>130</v>
      </c>
      <c r="I68" s="8" t="s">
        <v>131</v>
      </c>
      <c r="J68" s="8" t="s">
        <v>132</v>
      </c>
      <c r="K68" s="8" t="s">
        <v>134</v>
      </c>
      <c r="L68" s="8" t="s">
        <v>81</v>
      </c>
      <c r="N68" s="1"/>
      <c r="S68" s="38"/>
    </row>
    <row r="69" spans="2:19" x14ac:dyDescent="0.25">
      <c r="B69" s="40">
        <v>43929</v>
      </c>
      <c r="C69" s="8" t="s">
        <v>3</v>
      </c>
      <c r="D69" s="8" t="s">
        <v>2</v>
      </c>
      <c r="E69" s="39">
        <v>165545</v>
      </c>
      <c r="F69" s="8" t="s">
        <v>1</v>
      </c>
      <c r="G69" s="9">
        <v>200000</v>
      </c>
      <c r="H69" s="9" t="s">
        <v>130</v>
      </c>
      <c r="I69" s="8" t="s">
        <v>131</v>
      </c>
      <c r="J69" s="8" t="s">
        <v>132</v>
      </c>
      <c r="K69" s="8" t="s">
        <v>134</v>
      </c>
      <c r="L69" s="8" t="s">
        <v>81</v>
      </c>
      <c r="N69" s="1"/>
      <c r="S69" s="38"/>
    </row>
    <row r="70" spans="2:19" x14ac:dyDescent="0.25">
      <c r="B70" s="40">
        <v>43929</v>
      </c>
      <c r="C70" s="8" t="s">
        <v>11</v>
      </c>
      <c r="D70" s="8" t="s">
        <v>53</v>
      </c>
      <c r="E70" s="39">
        <v>149963</v>
      </c>
      <c r="F70" s="8" t="s">
        <v>1</v>
      </c>
      <c r="G70" s="9">
        <v>200000</v>
      </c>
      <c r="H70" s="9" t="s">
        <v>130</v>
      </c>
      <c r="I70" s="8" t="s">
        <v>131</v>
      </c>
      <c r="J70" s="8" t="s">
        <v>132</v>
      </c>
      <c r="K70" s="8" t="s">
        <v>134</v>
      </c>
      <c r="L70" s="8" t="s">
        <v>81</v>
      </c>
      <c r="N70" s="1"/>
      <c r="S70" s="38"/>
    </row>
    <row r="71" spans="2:19" x14ac:dyDescent="0.25">
      <c r="B71" s="40">
        <v>43929</v>
      </c>
      <c r="C71" s="8" t="s">
        <v>11</v>
      </c>
      <c r="D71" s="8" t="s">
        <v>45</v>
      </c>
      <c r="E71" s="39">
        <v>30913</v>
      </c>
      <c r="F71" s="8" t="s">
        <v>1</v>
      </c>
      <c r="G71" s="9">
        <v>200000</v>
      </c>
      <c r="H71" s="9" t="s">
        <v>130</v>
      </c>
      <c r="I71" s="8" t="s">
        <v>131</v>
      </c>
      <c r="J71" s="8" t="s">
        <v>132</v>
      </c>
      <c r="K71" s="8" t="s">
        <v>134</v>
      </c>
      <c r="L71" s="8" t="s">
        <v>81</v>
      </c>
      <c r="N71" s="1"/>
      <c r="S71" s="38"/>
    </row>
    <row r="72" spans="2:19" x14ac:dyDescent="0.25">
      <c r="B72" s="40">
        <v>43929</v>
      </c>
      <c r="C72" s="8" t="s">
        <v>11</v>
      </c>
      <c r="D72" s="8" t="s">
        <v>15</v>
      </c>
      <c r="E72" s="39">
        <v>59744</v>
      </c>
      <c r="F72" s="8" t="s">
        <v>1</v>
      </c>
      <c r="G72" s="9">
        <v>200000</v>
      </c>
      <c r="H72" s="9" t="s">
        <v>130</v>
      </c>
      <c r="I72" s="8" t="s">
        <v>131</v>
      </c>
      <c r="J72" s="8" t="s">
        <v>132</v>
      </c>
      <c r="K72" s="8" t="s">
        <v>134</v>
      </c>
      <c r="L72" s="8" t="s">
        <v>81</v>
      </c>
      <c r="N72" s="1"/>
      <c r="S72" s="38"/>
    </row>
    <row r="73" spans="2:19" x14ac:dyDescent="0.25">
      <c r="B73" s="40">
        <v>43929</v>
      </c>
      <c r="C73" s="8" t="s">
        <v>11</v>
      </c>
      <c r="D73" s="8" t="s">
        <v>14</v>
      </c>
      <c r="E73" s="39">
        <v>27913</v>
      </c>
      <c r="F73" s="8" t="s">
        <v>1</v>
      </c>
      <c r="G73" s="9">
        <v>200000</v>
      </c>
      <c r="H73" s="9" t="s">
        <v>130</v>
      </c>
      <c r="I73" s="8" t="s">
        <v>131</v>
      </c>
      <c r="J73" s="8" t="s">
        <v>132</v>
      </c>
      <c r="K73" s="8" t="s">
        <v>134</v>
      </c>
      <c r="L73" s="8" t="s">
        <v>81</v>
      </c>
      <c r="N73" s="1"/>
      <c r="S73" s="38"/>
    </row>
    <row r="74" spans="2:19" x14ac:dyDescent="0.25">
      <c r="B74" s="40">
        <v>43929</v>
      </c>
      <c r="C74" s="8" t="s">
        <v>11</v>
      </c>
      <c r="D74" s="8" t="s">
        <v>55</v>
      </c>
      <c r="E74" s="39">
        <v>15003</v>
      </c>
      <c r="F74" s="8" t="s">
        <v>1</v>
      </c>
      <c r="G74" s="9">
        <v>200000</v>
      </c>
      <c r="H74" s="9" t="s">
        <v>130</v>
      </c>
      <c r="I74" s="8" t="s">
        <v>131</v>
      </c>
      <c r="J74" s="8" t="s">
        <v>132</v>
      </c>
      <c r="K74" s="8" t="s">
        <v>134</v>
      </c>
      <c r="L74" s="8" t="s">
        <v>81</v>
      </c>
      <c r="N74" s="1"/>
      <c r="S74" s="38"/>
    </row>
    <row r="75" spans="2:19" x14ac:dyDescent="0.25">
      <c r="B75" s="40">
        <v>43929</v>
      </c>
      <c r="C75" s="8" t="s">
        <v>3</v>
      </c>
      <c r="D75" s="8" t="s">
        <v>5</v>
      </c>
      <c r="E75" s="39">
        <v>229481</v>
      </c>
      <c r="F75" s="8" t="s">
        <v>1</v>
      </c>
      <c r="G75" s="9">
        <v>200000</v>
      </c>
      <c r="H75" s="9" t="s">
        <v>130</v>
      </c>
      <c r="I75" s="8" t="s">
        <v>131</v>
      </c>
      <c r="J75" s="8" t="s">
        <v>132</v>
      </c>
      <c r="K75" s="8" t="s">
        <v>134</v>
      </c>
      <c r="L75" s="8" t="s">
        <v>81</v>
      </c>
      <c r="N75" s="1"/>
      <c r="S75" s="38"/>
    </row>
    <row r="76" spans="2:19" x14ac:dyDescent="0.25">
      <c r="B76" s="40">
        <v>43929</v>
      </c>
      <c r="C76" s="8" t="s">
        <v>10</v>
      </c>
      <c r="D76" s="8" t="s">
        <v>34</v>
      </c>
      <c r="E76" s="39">
        <v>25227</v>
      </c>
      <c r="F76" s="8" t="s">
        <v>1</v>
      </c>
      <c r="G76" s="9">
        <v>200000</v>
      </c>
      <c r="H76" s="9" t="s">
        <v>130</v>
      </c>
      <c r="I76" s="8" t="s">
        <v>131</v>
      </c>
      <c r="J76" s="8" t="s">
        <v>132</v>
      </c>
      <c r="K76" s="8" t="s">
        <v>134</v>
      </c>
      <c r="L76" s="8" t="s">
        <v>81</v>
      </c>
      <c r="N76" s="1"/>
      <c r="S76" s="38"/>
    </row>
    <row r="77" spans="2:19" x14ac:dyDescent="0.25">
      <c r="B77" s="40">
        <v>43929</v>
      </c>
      <c r="C77" s="8" t="s">
        <v>11</v>
      </c>
      <c r="D77" s="8" t="s">
        <v>33</v>
      </c>
      <c r="E77" s="39">
        <v>25570</v>
      </c>
      <c r="F77" s="77" t="s">
        <v>1</v>
      </c>
      <c r="G77" s="9">
        <v>200000</v>
      </c>
      <c r="H77" s="9" t="s">
        <v>130</v>
      </c>
      <c r="I77" s="8" t="s">
        <v>131</v>
      </c>
      <c r="J77" s="8" t="s">
        <v>132</v>
      </c>
      <c r="K77" s="8" t="s">
        <v>134</v>
      </c>
      <c r="L77" s="8" t="s">
        <v>81</v>
      </c>
      <c r="N77" s="1"/>
      <c r="S77" s="38"/>
    </row>
    <row r="78" spans="2:19" x14ac:dyDescent="0.25">
      <c r="B78" s="7">
        <v>43929</v>
      </c>
      <c r="C78" s="8" t="s">
        <v>11</v>
      </c>
      <c r="D78" s="8" t="s">
        <v>85</v>
      </c>
      <c r="E78" s="8">
        <v>55239</v>
      </c>
      <c r="F78" s="78" t="s">
        <v>1</v>
      </c>
      <c r="G78" s="61">
        <v>300000</v>
      </c>
      <c r="H78" s="39" t="s">
        <v>130</v>
      </c>
      <c r="I78" s="8" t="s">
        <v>140</v>
      </c>
      <c r="J78" s="8" t="s">
        <v>141</v>
      </c>
      <c r="K78" s="8" t="s">
        <v>145</v>
      </c>
      <c r="L78" s="8" t="s">
        <v>81</v>
      </c>
      <c r="N78" s="1"/>
      <c r="S78" s="38"/>
    </row>
    <row r="79" spans="2:19" x14ac:dyDescent="0.25">
      <c r="B79" s="7">
        <v>43929</v>
      </c>
      <c r="C79" s="8" t="s">
        <v>3</v>
      </c>
      <c r="D79" s="8" t="s">
        <v>26</v>
      </c>
      <c r="E79" s="8">
        <v>23981</v>
      </c>
      <c r="F79" s="78" t="s">
        <v>1</v>
      </c>
      <c r="G79" s="61">
        <v>200000</v>
      </c>
      <c r="H79" s="39" t="s">
        <v>130</v>
      </c>
      <c r="I79" s="8" t="s">
        <v>140</v>
      </c>
      <c r="J79" s="8" t="s">
        <v>141</v>
      </c>
      <c r="K79" s="8" t="s">
        <v>145</v>
      </c>
      <c r="L79" s="8" t="s">
        <v>81</v>
      </c>
    </row>
    <row r="80" spans="2:19" x14ac:dyDescent="0.25">
      <c r="B80" s="7">
        <v>43929</v>
      </c>
      <c r="C80" s="8" t="s">
        <v>11</v>
      </c>
      <c r="D80" s="8" t="s">
        <v>23</v>
      </c>
      <c r="E80" s="8">
        <v>132746</v>
      </c>
      <c r="F80" s="78" t="s">
        <v>1</v>
      </c>
      <c r="G80" s="61">
        <v>200000</v>
      </c>
      <c r="H80" s="39" t="s">
        <v>130</v>
      </c>
      <c r="I80" s="8" t="s">
        <v>140</v>
      </c>
      <c r="J80" s="8" t="s">
        <v>141</v>
      </c>
      <c r="K80" s="8" t="s">
        <v>145</v>
      </c>
      <c r="L80" s="8" t="s">
        <v>81</v>
      </c>
    </row>
    <row r="81" spans="2:12" x14ac:dyDescent="0.25">
      <c r="B81" s="7">
        <v>43929</v>
      </c>
      <c r="C81" s="8" t="s">
        <v>11</v>
      </c>
      <c r="D81" s="8" t="s">
        <v>27</v>
      </c>
      <c r="E81" s="8">
        <v>132746</v>
      </c>
      <c r="F81" s="78" t="s">
        <v>1</v>
      </c>
      <c r="G81" s="61">
        <v>200000</v>
      </c>
      <c r="H81" s="39" t="s">
        <v>130</v>
      </c>
      <c r="I81" s="8" t="s">
        <v>140</v>
      </c>
      <c r="J81" s="8" t="s">
        <v>141</v>
      </c>
      <c r="K81" s="8" t="s">
        <v>145</v>
      </c>
      <c r="L81" s="8" t="s">
        <v>81</v>
      </c>
    </row>
    <row r="82" spans="2:12" x14ac:dyDescent="0.25">
      <c r="B82" s="7">
        <v>43929</v>
      </c>
      <c r="C82" s="8" t="s">
        <v>3</v>
      </c>
      <c r="D82" s="8" t="s">
        <v>22</v>
      </c>
      <c r="E82" s="8">
        <v>26663</v>
      </c>
      <c r="F82" s="78" t="s">
        <v>1</v>
      </c>
      <c r="G82" s="61">
        <v>200000</v>
      </c>
      <c r="H82" s="39" t="s">
        <v>130</v>
      </c>
      <c r="I82" s="8" t="s">
        <v>140</v>
      </c>
      <c r="J82" s="8" t="s">
        <v>141</v>
      </c>
      <c r="K82" s="8" t="s">
        <v>145</v>
      </c>
      <c r="L82" s="8" t="s">
        <v>81</v>
      </c>
    </row>
    <row r="83" spans="2:12" x14ac:dyDescent="0.25">
      <c r="B83" s="7">
        <v>43929</v>
      </c>
      <c r="C83" s="8" t="s">
        <v>11</v>
      </c>
      <c r="D83" s="8" t="s">
        <v>21</v>
      </c>
      <c r="E83" s="8">
        <v>37364</v>
      </c>
      <c r="F83" s="78" t="s">
        <v>1</v>
      </c>
      <c r="G83" s="61">
        <v>200000</v>
      </c>
      <c r="H83" s="39" t="s">
        <v>130</v>
      </c>
      <c r="I83" s="8" t="s">
        <v>140</v>
      </c>
      <c r="J83" s="8" t="s">
        <v>141</v>
      </c>
      <c r="K83" s="8" t="s">
        <v>145</v>
      </c>
      <c r="L83" s="8" t="s">
        <v>81</v>
      </c>
    </row>
    <row r="84" spans="2:12" x14ac:dyDescent="0.25">
      <c r="B84" s="7">
        <v>43929</v>
      </c>
      <c r="C84" s="8" t="s">
        <v>3</v>
      </c>
      <c r="D84" s="8" t="s">
        <v>20</v>
      </c>
      <c r="E84" s="8">
        <v>31278</v>
      </c>
      <c r="F84" s="78" t="s">
        <v>1</v>
      </c>
      <c r="G84" s="61">
        <v>200000</v>
      </c>
      <c r="H84" s="39" t="s">
        <v>130</v>
      </c>
      <c r="I84" s="8" t="s">
        <v>140</v>
      </c>
      <c r="J84" s="8" t="s">
        <v>141</v>
      </c>
      <c r="K84" s="8" t="s">
        <v>145</v>
      </c>
      <c r="L84" s="8" t="s">
        <v>81</v>
      </c>
    </row>
    <row r="85" spans="2:12" x14ac:dyDescent="0.25">
      <c r="B85" s="7">
        <v>43987</v>
      </c>
      <c r="C85" s="8" t="s">
        <v>11</v>
      </c>
      <c r="D85" s="8" t="s">
        <v>55</v>
      </c>
      <c r="E85" s="8">
        <v>75148</v>
      </c>
      <c r="F85" s="78" t="s">
        <v>1</v>
      </c>
      <c r="G85" s="61">
        <v>200000</v>
      </c>
      <c r="H85" s="91" t="s">
        <v>184</v>
      </c>
      <c r="I85" s="8" t="s">
        <v>180</v>
      </c>
      <c r="J85" s="8" t="s">
        <v>182</v>
      </c>
      <c r="K85" s="8" t="s">
        <v>187</v>
      </c>
      <c r="L85" s="8" t="s">
        <v>81</v>
      </c>
    </row>
    <row r="86" spans="2:12" x14ac:dyDescent="0.25">
      <c r="B86" s="7">
        <v>43987</v>
      </c>
      <c r="C86" s="8" t="s">
        <v>3</v>
      </c>
      <c r="D86" s="8" t="s">
        <v>4</v>
      </c>
      <c r="E86" s="8">
        <v>148086</v>
      </c>
      <c r="F86" s="78" t="s">
        <v>1</v>
      </c>
      <c r="G86" s="61">
        <v>200000</v>
      </c>
      <c r="H86" s="91" t="s">
        <v>184</v>
      </c>
      <c r="I86" s="8" t="s">
        <v>180</v>
      </c>
      <c r="J86" s="8" t="s">
        <v>182</v>
      </c>
      <c r="K86" s="8" t="s">
        <v>187</v>
      </c>
      <c r="L86" s="8" t="s">
        <v>81</v>
      </c>
    </row>
    <row r="87" spans="2:12" x14ac:dyDescent="0.25">
      <c r="B87" s="7">
        <v>43987</v>
      </c>
      <c r="C87" s="8" t="s">
        <v>3</v>
      </c>
      <c r="D87" s="8" t="s">
        <v>66</v>
      </c>
      <c r="E87" s="8">
        <v>38734</v>
      </c>
      <c r="F87" s="78" t="s">
        <v>1</v>
      </c>
      <c r="G87" s="61">
        <v>200000</v>
      </c>
      <c r="H87" s="91" t="s">
        <v>184</v>
      </c>
      <c r="I87" s="8" t="s">
        <v>180</v>
      </c>
      <c r="J87" s="8" t="s">
        <v>182</v>
      </c>
      <c r="K87" s="8" t="s">
        <v>187</v>
      </c>
      <c r="L87" s="8" t="s">
        <v>81</v>
      </c>
    </row>
    <row r="88" spans="2:12" x14ac:dyDescent="0.25">
      <c r="B88" s="7">
        <v>43987</v>
      </c>
      <c r="C88" s="8" t="s">
        <v>3</v>
      </c>
      <c r="D88" s="8" t="s">
        <v>30</v>
      </c>
      <c r="E88" s="8">
        <v>93487</v>
      </c>
      <c r="F88" s="78" t="s">
        <v>1</v>
      </c>
      <c r="G88" s="61">
        <v>200000</v>
      </c>
      <c r="H88" s="91" t="s">
        <v>184</v>
      </c>
      <c r="I88" s="8" t="s">
        <v>180</v>
      </c>
      <c r="J88" s="8" t="s">
        <v>182</v>
      </c>
      <c r="K88" s="8" t="s">
        <v>187</v>
      </c>
      <c r="L88" s="8" t="s">
        <v>81</v>
      </c>
    </row>
    <row r="89" spans="2:12" x14ac:dyDescent="0.25">
      <c r="B89" s="7">
        <v>43987</v>
      </c>
      <c r="C89" s="8" t="s">
        <v>3</v>
      </c>
      <c r="D89" s="8" t="s">
        <v>5</v>
      </c>
      <c r="E89" s="8">
        <v>231240</v>
      </c>
      <c r="F89" s="78" t="s">
        <v>1</v>
      </c>
      <c r="G89" s="61">
        <v>200000</v>
      </c>
      <c r="H89" s="91" t="s">
        <v>184</v>
      </c>
      <c r="I89" s="8" t="s">
        <v>180</v>
      </c>
      <c r="J89" s="8" t="s">
        <v>182</v>
      </c>
      <c r="K89" s="8" t="s">
        <v>187</v>
      </c>
      <c r="L89" s="8" t="s">
        <v>81</v>
      </c>
    </row>
    <row r="90" spans="2:12" x14ac:dyDescent="0.25">
      <c r="B90" s="7">
        <v>43987</v>
      </c>
      <c r="C90" s="8" t="s">
        <v>10</v>
      </c>
      <c r="D90" s="8" t="s">
        <v>56</v>
      </c>
      <c r="E90" s="8">
        <v>59070</v>
      </c>
      <c r="F90" s="78" t="s">
        <v>1</v>
      </c>
      <c r="G90" s="61">
        <v>200000</v>
      </c>
      <c r="H90" s="91" t="s">
        <v>184</v>
      </c>
      <c r="I90" s="8" t="s">
        <v>180</v>
      </c>
      <c r="J90" s="8" t="s">
        <v>182</v>
      </c>
      <c r="K90" s="8" t="s">
        <v>187</v>
      </c>
      <c r="L90" s="8" t="s">
        <v>81</v>
      </c>
    </row>
    <row r="91" spans="2:12" x14ac:dyDescent="0.25">
      <c r="B91" s="7">
        <v>43987</v>
      </c>
      <c r="C91" s="8" t="s">
        <v>11</v>
      </c>
      <c r="D91" s="8" t="s">
        <v>33</v>
      </c>
      <c r="E91" s="8">
        <v>25759</v>
      </c>
      <c r="F91" s="78" t="s">
        <v>1</v>
      </c>
      <c r="G91" s="61">
        <v>200000</v>
      </c>
      <c r="H91" s="91" t="s">
        <v>184</v>
      </c>
      <c r="I91" s="8" t="s">
        <v>180</v>
      </c>
      <c r="J91" s="8" t="s">
        <v>182</v>
      </c>
      <c r="K91" s="8" t="s">
        <v>187</v>
      </c>
      <c r="L91" s="8" t="s">
        <v>81</v>
      </c>
    </row>
    <row r="92" spans="2:12" x14ac:dyDescent="0.25">
      <c r="B92" s="7">
        <v>43987</v>
      </c>
      <c r="C92" s="8" t="s">
        <v>11</v>
      </c>
      <c r="D92" s="8" t="s">
        <v>79</v>
      </c>
      <c r="E92" s="8">
        <v>260695</v>
      </c>
      <c r="F92" s="78" t="s">
        <v>1</v>
      </c>
      <c r="G92" s="61">
        <v>200000</v>
      </c>
      <c r="H92" s="91" t="s">
        <v>184</v>
      </c>
      <c r="I92" s="8" t="s">
        <v>180</v>
      </c>
      <c r="J92" s="8" t="s">
        <v>182</v>
      </c>
      <c r="K92" s="8" t="s">
        <v>187</v>
      </c>
      <c r="L92" s="8" t="s">
        <v>81</v>
      </c>
    </row>
    <row r="93" spans="2:12" x14ac:dyDescent="0.25">
      <c r="B93" s="7">
        <v>43987</v>
      </c>
      <c r="C93" s="8" t="s">
        <v>10</v>
      </c>
      <c r="D93" s="8" t="s">
        <v>28</v>
      </c>
      <c r="E93" s="8">
        <v>30533</v>
      </c>
      <c r="F93" s="78" t="s">
        <v>1</v>
      </c>
      <c r="G93" s="61">
        <v>200000</v>
      </c>
      <c r="H93" s="91" t="s">
        <v>185</v>
      </c>
      <c r="I93" s="8" t="s">
        <v>180</v>
      </c>
      <c r="J93" s="8" t="s">
        <v>182</v>
      </c>
      <c r="K93" s="8" t="s">
        <v>187</v>
      </c>
      <c r="L93" s="8" t="s">
        <v>81</v>
      </c>
    </row>
    <row r="94" spans="2:12" x14ac:dyDescent="0.25">
      <c r="B94" s="7">
        <v>43987</v>
      </c>
      <c r="C94" s="8" t="s">
        <v>3</v>
      </c>
      <c r="D94" s="8" t="s">
        <v>78</v>
      </c>
      <c r="E94" s="8">
        <v>54787</v>
      </c>
      <c r="F94" s="78" t="s">
        <v>1</v>
      </c>
      <c r="G94" s="61">
        <v>200000</v>
      </c>
      <c r="H94" s="91" t="s">
        <v>185</v>
      </c>
      <c r="I94" s="8" t="s">
        <v>180</v>
      </c>
      <c r="J94" s="8" t="s">
        <v>182</v>
      </c>
      <c r="K94" s="8" t="s">
        <v>187</v>
      </c>
      <c r="L94" s="8" t="s">
        <v>81</v>
      </c>
    </row>
    <row r="95" spans="2:12" x14ac:dyDescent="0.25">
      <c r="B95" s="7">
        <v>43987</v>
      </c>
      <c r="C95" s="8" t="s">
        <v>3</v>
      </c>
      <c r="D95" s="8" t="s">
        <v>70</v>
      </c>
      <c r="E95" s="8">
        <v>47826</v>
      </c>
      <c r="F95" s="78" t="s">
        <v>1</v>
      </c>
      <c r="G95" s="61">
        <v>200000</v>
      </c>
      <c r="H95" s="91" t="s">
        <v>184</v>
      </c>
      <c r="I95" s="8" t="s">
        <v>180</v>
      </c>
      <c r="J95" s="8" t="s">
        <v>182</v>
      </c>
      <c r="K95" s="8" t="s">
        <v>187</v>
      </c>
      <c r="L95" s="8" t="s">
        <v>81</v>
      </c>
    </row>
    <row r="96" spans="2:12" x14ac:dyDescent="0.25">
      <c r="B96" s="7">
        <v>43987</v>
      </c>
      <c r="C96" s="8" t="s">
        <v>3</v>
      </c>
      <c r="D96" s="8" t="s">
        <v>71</v>
      </c>
      <c r="E96" s="8">
        <v>90483</v>
      </c>
      <c r="F96" s="78" t="s">
        <v>1</v>
      </c>
      <c r="G96" s="61">
        <v>200000</v>
      </c>
      <c r="H96" s="91" t="s">
        <v>184</v>
      </c>
      <c r="I96" s="8" t="s">
        <v>180</v>
      </c>
      <c r="J96" s="8" t="s">
        <v>182</v>
      </c>
      <c r="K96" s="8" t="s">
        <v>187</v>
      </c>
      <c r="L96" s="8" t="s">
        <v>81</v>
      </c>
    </row>
    <row r="97" spans="2:12" x14ac:dyDescent="0.25">
      <c r="B97" s="7">
        <v>43987</v>
      </c>
      <c r="C97" s="8" t="s">
        <v>3</v>
      </c>
      <c r="D97" s="8" t="s">
        <v>32</v>
      </c>
      <c r="E97" s="8">
        <v>32061</v>
      </c>
      <c r="F97" s="78" t="s">
        <v>1</v>
      </c>
      <c r="G97" s="61">
        <v>200000</v>
      </c>
      <c r="H97" s="91" t="s">
        <v>184</v>
      </c>
      <c r="I97" s="8" t="s">
        <v>180</v>
      </c>
      <c r="J97" s="8" t="s">
        <v>182</v>
      </c>
      <c r="K97" s="8" t="s">
        <v>187</v>
      </c>
      <c r="L97" s="8" t="s">
        <v>81</v>
      </c>
    </row>
    <row r="98" spans="2:12" x14ac:dyDescent="0.25">
      <c r="B98" s="7">
        <v>43987</v>
      </c>
      <c r="C98" s="8" t="s">
        <v>11</v>
      </c>
      <c r="D98" s="8" t="s">
        <v>85</v>
      </c>
      <c r="E98" s="8">
        <v>109434</v>
      </c>
      <c r="F98" s="78" t="s">
        <v>1</v>
      </c>
      <c r="G98" s="61">
        <v>300000</v>
      </c>
      <c r="H98" s="91" t="s">
        <v>186</v>
      </c>
      <c r="I98" s="8" t="s">
        <v>180</v>
      </c>
      <c r="J98" s="8" t="s">
        <v>182</v>
      </c>
      <c r="K98" s="8" t="s">
        <v>187</v>
      </c>
      <c r="L98" s="8" t="s">
        <v>81</v>
      </c>
    </row>
    <row r="99" spans="2:12" x14ac:dyDescent="0.25">
      <c r="B99" s="7">
        <v>43987</v>
      </c>
      <c r="C99" s="8" t="s">
        <v>10</v>
      </c>
      <c r="D99" s="8" t="s">
        <v>19</v>
      </c>
      <c r="E99" s="8">
        <v>62763</v>
      </c>
      <c r="F99" s="78" t="s">
        <v>1</v>
      </c>
      <c r="G99" s="61">
        <v>200000</v>
      </c>
      <c r="H99" s="91" t="s">
        <v>184</v>
      </c>
      <c r="I99" s="8" t="s">
        <v>180</v>
      </c>
      <c r="J99" s="8" t="s">
        <v>182</v>
      </c>
      <c r="K99" s="8" t="s">
        <v>187</v>
      </c>
      <c r="L99" s="8" t="s">
        <v>81</v>
      </c>
    </row>
    <row r="100" spans="2:12" x14ac:dyDescent="0.25">
      <c r="B100" s="7">
        <v>43987</v>
      </c>
      <c r="C100" s="8" t="s">
        <v>10</v>
      </c>
      <c r="D100" s="8" t="s">
        <v>69</v>
      </c>
      <c r="E100" s="8">
        <v>191160</v>
      </c>
      <c r="F100" s="78" t="s">
        <v>1</v>
      </c>
      <c r="G100" s="61">
        <v>200000</v>
      </c>
      <c r="H100" s="91" t="s">
        <v>184</v>
      </c>
      <c r="I100" s="8" t="s">
        <v>180</v>
      </c>
      <c r="J100" s="8" t="s">
        <v>182</v>
      </c>
      <c r="K100" s="8" t="s">
        <v>187</v>
      </c>
      <c r="L100" s="8" t="s">
        <v>81</v>
      </c>
    </row>
    <row r="101" spans="2:12" x14ac:dyDescent="0.25">
      <c r="B101" s="7">
        <v>43987</v>
      </c>
      <c r="C101" s="8" t="s">
        <v>11</v>
      </c>
      <c r="D101" s="8" t="s">
        <v>49</v>
      </c>
      <c r="E101" s="8">
        <v>102959</v>
      </c>
      <c r="F101" s="78" t="s">
        <v>1</v>
      </c>
      <c r="G101" s="61">
        <v>200000</v>
      </c>
      <c r="H101" s="119" t="s">
        <v>184</v>
      </c>
      <c r="I101" s="8" t="s">
        <v>180</v>
      </c>
      <c r="J101" s="8" t="s">
        <v>182</v>
      </c>
      <c r="K101" s="8" t="s">
        <v>187</v>
      </c>
      <c r="L101" s="8" t="s">
        <v>81</v>
      </c>
    </row>
    <row r="102" spans="2:12" x14ac:dyDescent="0.25">
      <c r="B102" s="7">
        <v>43987</v>
      </c>
      <c r="C102" s="8" t="s">
        <v>3</v>
      </c>
      <c r="D102" s="8" t="s">
        <v>2</v>
      </c>
      <c r="E102" s="8">
        <v>166635</v>
      </c>
      <c r="F102" s="78" t="s">
        <v>1</v>
      </c>
      <c r="G102" s="61">
        <v>200000</v>
      </c>
      <c r="H102" s="119" t="s">
        <v>184</v>
      </c>
      <c r="I102" s="8" t="s">
        <v>178</v>
      </c>
      <c r="J102" s="8" t="s">
        <v>183</v>
      </c>
      <c r="K102" s="8" t="s">
        <v>188</v>
      </c>
      <c r="L102" s="8" t="s">
        <v>81</v>
      </c>
    </row>
    <row r="103" spans="2:12" x14ac:dyDescent="0.25">
      <c r="B103" s="7">
        <v>43987</v>
      </c>
      <c r="C103" s="8" t="s">
        <v>11</v>
      </c>
      <c r="D103" s="8" t="s">
        <v>53</v>
      </c>
      <c r="E103" s="8">
        <v>150901</v>
      </c>
      <c r="F103" s="78" t="s">
        <v>1</v>
      </c>
      <c r="G103" s="61">
        <v>200000</v>
      </c>
      <c r="H103" s="119" t="s">
        <v>184</v>
      </c>
      <c r="I103" s="8" t="s">
        <v>178</v>
      </c>
      <c r="J103" s="8" t="s">
        <v>183</v>
      </c>
      <c r="K103" s="8" t="s">
        <v>188</v>
      </c>
      <c r="L103" s="8" t="s">
        <v>81</v>
      </c>
    </row>
    <row r="104" spans="2:12" x14ac:dyDescent="0.25">
      <c r="B104" s="7">
        <v>43987</v>
      </c>
      <c r="C104" s="8" t="s">
        <v>10</v>
      </c>
      <c r="D104" s="8" t="s">
        <v>52</v>
      </c>
      <c r="E104" s="8">
        <v>67683</v>
      </c>
      <c r="F104" s="78" t="s">
        <v>1</v>
      </c>
      <c r="G104" s="61">
        <v>200000</v>
      </c>
      <c r="H104" s="119" t="s">
        <v>184</v>
      </c>
      <c r="I104" s="8" t="s">
        <v>178</v>
      </c>
      <c r="J104" s="8" t="s">
        <v>183</v>
      </c>
      <c r="K104" s="8" t="s">
        <v>188</v>
      </c>
      <c r="L104" s="8" t="s">
        <v>81</v>
      </c>
    </row>
    <row r="105" spans="2:12" x14ac:dyDescent="0.25">
      <c r="B105" s="7">
        <v>43987</v>
      </c>
      <c r="C105" s="8" t="s">
        <v>10</v>
      </c>
      <c r="D105" s="8" t="s">
        <v>50</v>
      </c>
      <c r="E105" s="8">
        <v>44507</v>
      </c>
      <c r="F105" s="78" t="s">
        <v>1</v>
      </c>
      <c r="G105" s="61">
        <v>200000</v>
      </c>
      <c r="H105" s="119" t="s">
        <v>184</v>
      </c>
      <c r="I105" s="8" t="s">
        <v>178</v>
      </c>
      <c r="J105" s="8" t="s">
        <v>183</v>
      </c>
      <c r="K105" s="8" t="s">
        <v>188</v>
      </c>
      <c r="L105" s="8" t="s">
        <v>81</v>
      </c>
    </row>
    <row r="106" spans="2:12" x14ac:dyDescent="0.25">
      <c r="B106" s="7">
        <v>43987</v>
      </c>
      <c r="C106" s="8" t="s">
        <v>10</v>
      </c>
      <c r="D106" s="8" t="s">
        <v>48</v>
      </c>
      <c r="E106" s="8">
        <v>36102</v>
      </c>
      <c r="F106" s="78" t="s">
        <v>1</v>
      </c>
      <c r="G106" s="61">
        <v>200000</v>
      </c>
      <c r="H106" s="119" t="s">
        <v>184</v>
      </c>
      <c r="I106" s="8" t="s">
        <v>178</v>
      </c>
      <c r="J106" s="8" t="s">
        <v>183</v>
      </c>
      <c r="K106" s="8" t="s">
        <v>188</v>
      </c>
      <c r="L106" s="8" t="s">
        <v>81</v>
      </c>
    </row>
    <row r="107" spans="2:12" x14ac:dyDescent="0.25">
      <c r="B107" s="7">
        <v>43987</v>
      </c>
      <c r="C107" s="8" t="s">
        <v>10</v>
      </c>
      <c r="D107" s="8" t="s">
        <v>47</v>
      </c>
      <c r="E107" s="8">
        <v>26385</v>
      </c>
      <c r="F107" s="78" t="s">
        <v>1</v>
      </c>
      <c r="G107" s="61">
        <v>200000</v>
      </c>
      <c r="H107" s="119" t="s">
        <v>184</v>
      </c>
      <c r="I107" s="8" t="s">
        <v>178</v>
      </c>
      <c r="J107" s="8" t="s">
        <v>183</v>
      </c>
      <c r="K107" s="8" t="s">
        <v>188</v>
      </c>
      <c r="L107" s="8" t="s">
        <v>81</v>
      </c>
    </row>
    <row r="108" spans="2:12" x14ac:dyDescent="0.25">
      <c r="B108" s="7">
        <v>43987</v>
      </c>
      <c r="C108" s="8" t="s">
        <v>11</v>
      </c>
      <c r="D108" s="8" t="s">
        <v>45</v>
      </c>
      <c r="E108" s="8">
        <v>32416</v>
      </c>
      <c r="F108" s="78" t="s">
        <v>1</v>
      </c>
      <c r="G108" s="61">
        <v>200000</v>
      </c>
      <c r="H108" s="119" t="s">
        <v>184</v>
      </c>
      <c r="I108" s="8" t="s">
        <v>178</v>
      </c>
      <c r="J108" s="8" t="s">
        <v>183</v>
      </c>
      <c r="K108" s="8" t="s">
        <v>188</v>
      </c>
      <c r="L108" s="8" t="s">
        <v>81</v>
      </c>
    </row>
    <row r="109" spans="2:12" x14ac:dyDescent="0.25">
      <c r="B109" s="7">
        <v>43987</v>
      </c>
      <c r="C109" s="8" t="s">
        <v>10</v>
      </c>
      <c r="D109" s="8" t="s">
        <v>34</v>
      </c>
      <c r="E109" s="8">
        <v>25981</v>
      </c>
      <c r="F109" s="78" t="s">
        <v>1</v>
      </c>
      <c r="G109" s="61">
        <v>200000</v>
      </c>
      <c r="H109" s="119" t="s">
        <v>184</v>
      </c>
      <c r="I109" s="8" t="s">
        <v>178</v>
      </c>
      <c r="J109" s="8" t="s">
        <v>183</v>
      </c>
      <c r="K109" s="8" t="s">
        <v>188</v>
      </c>
      <c r="L109" s="8" t="s">
        <v>81</v>
      </c>
    </row>
    <row r="110" spans="2:12" x14ac:dyDescent="0.25">
      <c r="B110" s="7">
        <v>43987</v>
      </c>
      <c r="C110" s="8" t="s">
        <v>11</v>
      </c>
      <c r="D110" s="8" t="s">
        <v>31</v>
      </c>
      <c r="E110" s="8">
        <v>71580</v>
      </c>
      <c r="F110" s="78" t="s">
        <v>1</v>
      </c>
      <c r="G110" s="61">
        <v>200000</v>
      </c>
      <c r="H110" s="119" t="s">
        <v>184</v>
      </c>
      <c r="I110" s="8" t="s">
        <v>178</v>
      </c>
      <c r="J110" s="8" t="s">
        <v>183</v>
      </c>
      <c r="K110" s="8" t="s">
        <v>188</v>
      </c>
      <c r="L110" s="8" t="s">
        <v>81</v>
      </c>
    </row>
    <row r="111" spans="2:12" x14ac:dyDescent="0.25">
      <c r="B111" s="7">
        <v>43987</v>
      </c>
      <c r="C111" s="8" t="s">
        <v>10</v>
      </c>
      <c r="D111" s="8" t="s">
        <v>28</v>
      </c>
      <c r="E111" s="8">
        <v>31886</v>
      </c>
      <c r="F111" s="78" t="s">
        <v>1</v>
      </c>
      <c r="G111" s="61">
        <v>200000</v>
      </c>
      <c r="H111" s="119" t="s">
        <v>184</v>
      </c>
      <c r="I111" s="8" t="s">
        <v>178</v>
      </c>
      <c r="J111" s="8" t="s">
        <v>183</v>
      </c>
      <c r="K111" s="8" t="s">
        <v>188</v>
      </c>
      <c r="L111" s="8" t="s">
        <v>81</v>
      </c>
    </row>
    <row r="112" spans="2:12" x14ac:dyDescent="0.25">
      <c r="B112" s="7">
        <v>43987</v>
      </c>
      <c r="C112" s="8" t="s">
        <v>11</v>
      </c>
      <c r="D112" s="8" t="s">
        <v>27</v>
      </c>
      <c r="E112" s="8">
        <v>149981</v>
      </c>
      <c r="F112" s="78" t="s">
        <v>1</v>
      </c>
      <c r="G112" s="61">
        <v>200000</v>
      </c>
      <c r="H112" s="119" t="s">
        <v>184</v>
      </c>
      <c r="I112" s="8" t="s">
        <v>178</v>
      </c>
      <c r="J112" s="8" t="s">
        <v>183</v>
      </c>
      <c r="K112" s="8" t="s">
        <v>188</v>
      </c>
      <c r="L112" s="8" t="s">
        <v>81</v>
      </c>
    </row>
    <row r="113" spans="2:12" x14ac:dyDescent="0.25">
      <c r="B113" s="7">
        <v>43987</v>
      </c>
      <c r="C113" s="8" t="s">
        <v>3</v>
      </c>
      <c r="D113" s="8" t="s">
        <v>26</v>
      </c>
      <c r="E113" s="8">
        <v>24831</v>
      </c>
      <c r="F113" s="78" t="s">
        <v>1</v>
      </c>
      <c r="G113" s="61">
        <v>200000</v>
      </c>
      <c r="H113" s="119" t="s">
        <v>184</v>
      </c>
      <c r="I113" s="8" t="s">
        <v>178</v>
      </c>
      <c r="J113" s="8" t="s">
        <v>183</v>
      </c>
      <c r="K113" s="8" t="s">
        <v>188</v>
      </c>
      <c r="L113" s="8" t="s">
        <v>81</v>
      </c>
    </row>
    <row r="114" spans="2:12" x14ac:dyDescent="0.25">
      <c r="B114" s="7">
        <v>43987</v>
      </c>
      <c r="C114" s="8" t="s">
        <v>11</v>
      </c>
      <c r="D114" s="8" t="s">
        <v>25</v>
      </c>
      <c r="E114" s="8">
        <v>35855</v>
      </c>
      <c r="F114" s="78" t="s">
        <v>1</v>
      </c>
      <c r="G114" s="61">
        <v>200000</v>
      </c>
      <c r="H114" s="119" t="s">
        <v>184</v>
      </c>
      <c r="I114" s="8" t="s">
        <v>178</v>
      </c>
      <c r="J114" s="8" t="s">
        <v>183</v>
      </c>
      <c r="K114" s="8" t="s">
        <v>188</v>
      </c>
      <c r="L114" s="8" t="s">
        <v>81</v>
      </c>
    </row>
    <row r="115" spans="2:12" x14ac:dyDescent="0.25">
      <c r="B115" s="7">
        <v>43987</v>
      </c>
      <c r="C115" s="8" t="s">
        <v>3</v>
      </c>
      <c r="D115" s="8" t="s">
        <v>24</v>
      </c>
      <c r="E115" s="8">
        <v>41276</v>
      </c>
      <c r="F115" s="78" t="s">
        <v>1</v>
      </c>
      <c r="G115" s="61">
        <v>200000</v>
      </c>
      <c r="H115" s="119" t="s">
        <v>184</v>
      </c>
      <c r="I115" s="8" t="s">
        <v>178</v>
      </c>
      <c r="J115" s="8" t="s">
        <v>183</v>
      </c>
      <c r="K115" s="8" t="s">
        <v>188</v>
      </c>
      <c r="L115" s="8" t="s">
        <v>81</v>
      </c>
    </row>
    <row r="116" spans="2:12" x14ac:dyDescent="0.25">
      <c r="B116" s="7">
        <v>43987</v>
      </c>
      <c r="C116" s="8" t="s">
        <v>11</v>
      </c>
      <c r="D116" s="8" t="s">
        <v>23</v>
      </c>
      <c r="E116" s="8">
        <v>134451</v>
      </c>
      <c r="F116" s="78" t="s">
        <v>1</v>
      </c>
      <c r="G116" s="61">
        <v>200000</v>
      </c>
      <c r="H116" s="119" t="s">
        <v>184</v>
      </c>
      <c r="I116" s="8" t="s">
        <v>178</v>
      </c>
      <c r="J116" s="8" t="s">
        <v>183</v>
      </c>
      <c r="K116" s="8" t="s">
        <v>188</v>
      </c>
      <c r="L116" s="8" t="s">
        <v>81</v>
      </c>
    </row>
    <row r="117" spans="2:12" x14ac:dyDescent="0.25">
      <c r="B117" s="7">
        <v>43987</v>
      </c>
      <c r="C117" s="8" t="s">
        <v>3</v>
      </c>
      <c r="D117" s="8" t="s">
        <v>22</v>
      </c>
      <c r="E117" s="8">
        <v>28524</v>
      </c>
      <c r="F117" s="78" t="s">
        <v>1</v>
      </c>
      <c r="G117" s="61">
        <v>200000</v>
      </c>
      <c r="H117" s="119" t="s">
        <v>184</v>
      </c>
      <c r="I117" s="8" t="s">
        <v>178</v>
      </c>
      <c r="J117" s="8" t="s">
        <v>183</v>
      </c>
      <c r="K117" s="8" t="s">
        <v>188</v>
      </c>
      <c r="L117" s="8" t="s">
        <v>81</v>
      </c>
    </row>
    <row r="118" spans="2:12" x14ac:dyDescent="0.25">
      <c r="B118" s="7">
        <v>43987</v>
      </c>
      <c r="C118" s="8" t="s">
        <v>11</v>
      </c>
      <c r="D118" s="8" t="s">
        <v>21</v>
      </c>
      <c r="E118" s="8">
        <v>38948</v>
      </c>
      <c r="F118" s="78" t="s">
        <v>1</v>
      </c>
      <c r="G118" s="61">
        <v>200000</v>
      </c>
      <c r="H118" s="119" t="s">
        <v>184</v>
      </c>
      <c r="I118" s="8" t="s">
        <v>178</v>
      </c>
      <c r="J118" s="8" t="s">
        <v>183</v>
      </c>
      <c r="K118" s="8" t="s">
        <v>188</v>
      </c>
      <c r="L118" s="8" t="s">
        <v>81</v>
      </c>
    </row>
    <row r="119" spans="2:12" x14ac:dyDescent="0.25">
      <c r="B119" s="7">
        <v>43987</v>
      </c>
      <c r="C119" s="8" t="s">
        <v>3</v>
      </c>
      <c r="D119" s="8" t="s">
        <v>20</v>
      </c>
      <c r="E119" s="8">
        <v>32322</v>
      </c>
      <c r="F119" s="78" t="s">
        <v>1</v>
      </c>
      <c r="G119" s="61">
        <v>200000</v>
      </c>
      <c r="H119" s="119" t="s">
        <v>184</v>
      </c>
      <c r="I119" s="8" t="s">
        <v>178</v>
      </c>
      <c r="J119" s="8" t="s">
        <v>183</v>
      </c>
      <c r="K119" s="8" t="s">
        <v>188</v>
      </c>
      <c r="L119" s="8" t="s">
        <v>81</v>
      </c>
    </row>
    <row r="120" spans="2:12" x14ac:dyDescent="0.25">
      <c r="B120" s="7">
        <v>43987</v>
      </c>
      <c r="C120" s="8" t="s">
        <v>11</v>
      </c>
      <c r="D120" s="8" t="s">
        <v>18</v>
      </c>
      <c r="E120" s="8">
        <v>161232</v>
      </c>
      <c r="F120" s="78" t="s">
        <v>1</v>
      </c>
      <c r="G120" s="61">
        <v>200000</v>
      </c>
      <c r="H120" s="119" t="s">
        <v>184</v>
      </c>
      <c r="I120" s="8" t="s">
        <v>178</v>
      </c>
      <c r="J120" s="8" t="s">
        <v>183</v>
      </c>
      <c r="K120" s="8" t="s">
        <v>188</v>
      </c>
      <c r="L120" s="8" t="s">
        <v>81</v>
      </c>
    </row>
    <row r="121" spans="2:12" x14ac:dyDescent="0.25">
      <c r="B121" s="7">
        <v>43987</v>
      </c>
      <c r="C121" s="8" t="s">
        <v>3</v>
      </c>
      <c r="D121" s="8" t="s">
        <v>17</v>
      </c>
      <c r="E121" s="8">
        <v>123521</v>
      </c>
      <c r="F121" s="78" t="s">
        <v>1</v>
      </c>
      <c r="G121" s="61">
        <v>200000</v>
      </c>
      <c r="H121" s="119" t="s">
        <v>184</v>
      </c>
      <c r="I121" s="8" t="s">
        <v>178</v>
      </c>
      <c r="J121" s="8" t="s">
        <v>183</v>
      </c>
      <c r="K121" s="8" t="s">
        <v>188</v>
      </c>
      <c r="L121" s="8" t="s">
        <v>81</v>
      </c>
    </row>
    <row r="122" spans="2:12" x14ac:dyDescent="0.25">
      <c r="B122" s="7">
        <v>43987</v>
      </c>
      <c r="C122" s="8" t="s">
        <v>11</v>
      </c>
      <c r="D122" s="8" t="s">
        <v>16</v>
      </c>
      <c r="E122" s="8">
        <v>51434</v>
      </c>
      <c r="F122" s="78" t="s">
        <v>1</v>
      </c>
      <c r="G122" s="61">
        <v>200000</v>
      </c>
      <c r="H122" s="119" t="s">
        <v>184</v>
      </c>
      <c r="I122" s="8" t="s">
        <v>178</v>
      </c>
      <c r="J122" s="8" t="s">
        <v>183</v>
      </c>
      <c r="K122" s="8" t="s">
        <v>188</v>
      </c>
      <c r="L122" s="8" t="s">
        <v>81</v>
      </c>
    </row>
    <row r="123" spans="2:12" x14ac:dyDescent="0.25">
      <c r="B123" s="7">
        <v>43987</v>
      </c>
      <c r="C123" s="8" t="s">
        <v>11</v>
      </c>
      <c r="D123" s="8" t="s">
        <v>15</v>
      </c>
      <c r="E123" s="8">
        <v>61987</v>
      </c>
      <c r="F123" s="78" t="s">
        <v>1</v>
      </c>
      <c r="G123" s="61">
        <v>200000</v>
      </c>
      <c r="H123" s="119" t="s">
        <v>184</v>
      </c>
      <c r="I123" s="8" t="s">
        <v>178</v>
      </c>
      <c r="J123" s="8" t="s">
        <v>183</v>
      </c>
      <c r="K123" s="8" t="s">
        <v>188</v>
      </c>
      <c r="L123" s="8" t="s">
        <v>81</v>
      </c>
    </row>
    <row r="124" spans="2:12" x14ac:dyDescent="0.25">
      <c r="B124" s="7">
        <v>43987</v>
      </c>
      <c r="C124" s="8" t="s">
        <v>11</v>
      </c>
      <c r="D124" s="8" t="s">
        <v>14</v>
      </c>
      <c r="E124" s="8">
        <v>29860</v>
      </c>
      <c r="F124" s="78" t="s">
        <v>1</v>
      </c>
      <c r="G124" s="61">
        <v>200000</v>
      </c>
      <c r="H124" s="119" t="s">
        <v>184</v>
      </c>
      <c r="I124" s="8" t="s">
        <v>178</v>
      </c>
      <c r="J124" s="8" t="s">
        <v>183</v>
      </c>
      <c r="K124" s="8" t="s">
        <v>188</v>
      </c>
      <c r="L124" s="8" t="s">
        <v>81</v>
      </c>
    </row>
    <row r="125" spans="2:12" x14ac:dyDescent="0.25">
      <c r="B125" s="7">
        <v>43987</v>
      </c>
      <c r="C125" s="8" t="s">
        <v>10</v>
      </c>
      <c r="D125" s="8" t="s">
        <v>13</v>
      </c>
      <c r="E125" s="8">
        <v>25765</v>
      </c>
      <c r="F125" s="78" t="s">
        <v>1</v>
      </c>
      <c r="G125" s="61">
        <v>200000</v>
      </c>
      <c r="H125" s="119" t="s">
        <v>184</v>
      </c>
      <c r="I125" s="8" t="s">
        <v>178</v>
      </c>
      <c r="J125" s="8" t="s">
        <v>183</v>
      </c>
      <c r="K125" s="8" t="s">
        <v>188</v>
      </c>
      <c r="L125" s="8" t="s">
        <v>81</v>
      </c>
    </row>
    <row r="126" spans="2:12" x14ac:dyDescent="0.25">
      <c r="B126" s="7">
        <v>43987</v>
      </c>
      <c r="C126" s="8" t="s">
        <v>11</v>
      </c>
      <c r="D126" s="8" t="s">
        <v>78</v>
      </c>
      <c r="E126" s="8">
        <v>57764</v>
      </c>
      <c r="F126" s="78" t="s">
        <v>1</v>
      </c>
      <c r="G126" s="61">
        <v>200000</v>
      </c>
      <c r="H126" s="119" t="s">
        <v>184</v>
      </c>
      <c r="I126" s="8" t="s">
        <v>178</v>
      </c>
      <c r="J126" s="8" t="s">
        <v>183</v>
      </c>
      <c r="K126" s="8" t="s">
        <v>188</v>
      </c>
      <c r="L126" s="8" t="s">
        <v>81</v>
      </c>
    </row>
    <row r="127" spans="2:12" x14ac:dyDescent="0.25">
      <c r="B127" s="7">
        <v>44047</v>
      </c>
      <c r="C127" s="8" t="s">
        <v>11</v>
      </c>
      <c r="D127" s="8" t="s">
        <v>49</v>
      </c>
      <c r="E127" s="8">
        <v>103415</v>
      </c>
      <c r="F127" s="8" t="s">
        <v>1</v>
      </c>
      <c r="G127" s="152">
        <v>200000</v>
      </c>
      <c r="H127" s="153" t="s">
        <v>200</v>
      </c>
      <c r="I127" s="8" t="s">
        <v>195</v>
      </c>
      <c r="J127" s="8" t="s">
        <v>201</v>
      </c>
      <c r="K127" s="8" t="s">
        <v>204</v>
      </c>
      <c r="L127" s="8" t="s">
        <v>81</v>
      </c>
    </row>
    <row r="128" spans="2:12" x14ac:dyDescent="0.25">
      <c r="B128" s="7">
        <v>44047</v>
      </c>
      <c r="C128" s="8" t="s">
        <v>3</v>
      </c>
      <c r="D128" s="8" t="s">
        <v>70</v>
      </c>
      <c r="E128" s="8">
        <v>50975</v>
      </c>
      <c r="F128" s="8" t="s">
        <v>1</v>
      </c>
      <c r="G128" s="152">
        <v>200000</v>
      </c>
      <c r="H128" s="153" t="s">
        <v>200</v>
      </c>
      <c r="I128" s="8" t="s">
        <v>195</v>
      </c>
      <c r="J128" s="8" t="s">
        <v>201</v>
      </c>
      <c r="K128" s="8" t="s">
        <v>204</v>
      </c>
      <c r="L128" s="8" t="s">
        <v>81</v>
      </c>
    </row>
    <row r="129" spans="2:12" x14ac:dyDescent="0.25">
      <c r="B129" s="7">
        <v>44047</v>
      </c>
      <c r="C129" s="8" t="s">
        <v>10</v>
      </c>
      <c r="D129" s="8" t="s">
        <v>56</v>
      </c>
      <c r="E129" s="8">
        <v>60465</v>
      </c>
      <c r="F129" s="8" t="s">
        <v>1</v>
      </c>
      <c r="G129" s="152">
        <v>200000</v>
      </c>
      <c r="H129" s="153" t="s">
        <v>200</v>
      </c>
      <c r="I129" s="8" t="s">
        <v>195</v>
      </c>
      <c r="J129" s="8" t="s">
        <v>201</v>
      </c>
      <c r="K129" s="8" t="s">
        <v>204</v>
      </c>
      <c r="L129" s="8" t="s">
        <v>81</v>
      </c>
    </row>
    <row r="130" spans="2:12" x14ac:dyDescent="0.25">
      <c r="B130" s="7">
        <v>44047</v>
      </c>
      <c r="C130" s="8" t="s">
        <v>3</v>
      </c>
      <c r="D130" s="8" t="s">
        <v>5</v>
      </c>
      <c r="E130" s="8">
        <v>231708</v>
      </c>
      <c r="F130" s="8" t="s">
        <v>1</v>
      </c>
      <c r="G130" s="152">
        <v>200000</v>
      </c>
      <c r="H130" s="153" t="s">
        <v>200</v>
      </c>
      <c r="I130" s="8" t="s">
        <v>195</v>
      </c>
      <c r="J130" s="8" t="s">
        <v>201</v>
      </c>
      <c r="K130" s="8" t="s">
        <v>204</v>
      </c>
      <c r="L130" s="8" t="s">
        <v>81</v>
      </c>
    </row>
    <row r="131" spans="2:12" x14ac:dyDescent="0.25">
      <c r="B131" s="7">
        <v>44047</v>
      </c>
      <c r="C131" s="8" t="s">
        <v>3</v>
      </c>
      <c r="D131" s="8" t="s">
        <v>4</v>
      </c>
      <c r="E131" s="8">
        <v>149020</v>
      </c>
      <c r="F131" s="8" t="s">
        <v>1</v>
      </c>
      <c r="G131" s="152">
        <v>200000</v>
      </c>
      <c r="H131" s="153" t="s">
        <v>200</v>
      </c>
      <c r="I131" s="8" t="s">
        <v>195</v>
      </c>
      <c r="J131" s="8" t="s">
        <v>201</v>
      </c>
      <c r="K131" s="8" t="s">
        <v>204</v>
      </c>
      <c r="L131" s="8" t="s">
        <v>81</v>
      </c>
    </row>
    <row r="132" spans="2:12" x14ac:dyDescent="0.25">
      <c r="B132" s="7">
        <v>44047</v>
      </c>
      <c r="C132" s="8" t="s">
        <v>3</v>
      </c>
      <c r="D132" s="8" t="s">
        <v>2</v>
      </c>
      <c r="E132" s="8">
        <v>168327</v>
      </c>
      <c r="F132" s="8" t="s">
        <v>1</v>
      </c>
      <c r="G132" s="152">
        <v>200000</v>
      </c>
      <c r="H132" s="153" t="s">
        <v>200</v>
      </c>
      <c r="I132" s="8" t="s">
        <v>195</v>
      </c>
      <c r="J132" s="8" t="s">
        <v>201</v>
      </c>
      <c r="K132" s="8" t="s">
        <v>204</v>
      </c>
      <c r="L132" s="8" t="s">
        <v>81</v>
      </c>
    </row>
    <row r="133" spans="2:12" x14ac:dyDescent="0.25">
      <c r="B133" s="7">
        <v>44047</v>
      </c>
      <c r="C133" s="8" t="s">
        <v>11</v>
      </c>
      <c r="D133" s="8" t="s">
        <v>53</v>
      </c>
      <c r="E133" s="8">
        <v>152445</v>
      </c>
      <c r="F133" s="8" t="s">
        <v>1</v>
      </c>
      <c r="G133" s="152">
        <v>200000</v>
      </c>
      <c r="H133" s="153" t="s">
        <v>200</v>
      </c>
      <c r="I133" s="8" t="s">
        <v>195</v>
      </c>
      <c r="J133" s="8" t="s">
        <v>201</v>
      </c>
      <c r="K133" s="8" t="s">
        <v>204</v>
      </c>
      <c r="L133" s="8" t="s">
        <v>81</v>
      </c>
    </row>
    <row r="134" spans="2:12" x14ac:dyDescent="0.25">
      <c r="B134" s="7">
        <v>44047</v>
      </c>
      <c r="C134" s="8" t="s">
        <v>10</v>
      </c>
      <c r="D134" s="8" t="s">
        <v>52</v>
      </c>
      <c r="E134" s="8">
        <v>6920</v>
      </c>
      <c r="F134" s="8" t="s">
        <v>1</v>
      </c>
      <c r="G134" s="152">
        <v>200000</v>
      </c>
      <c r="H134" s="153" t="s">
        <v>200</v>
      </c>
      <c r="I134" s="8" t="s">
        <v>195</v>
      </c>
      <c r="J134" s="8" t="s">
        <v>201</v>
      </c>
      <c r="K134" s="8" t="s">
        <v>204</v>
      </c>
      <c r="L134" s="8" t="s">
        <v>81</v>
      </c>
    </row>
    <row r="135" spans="2:12" x14ac:dyDescent="0.25">
      <c r="B135" s="7">
        <v>44047</v>
      </c>
      <c r="C135" s="8" t="s">
        <v>10</v>
      </c>
      <c r="D135" s="8" t="s">
        <v>50</v>
      </c>
      <c r="E135" s="8">
        <v>45989</v>
      </c>
      <c r="F135" s="8" t="s">
        <v>1</v>
      </c>
      <c r="G135" s="152">
        <v>200000</v>
      </c>
      <c r="H135" s="153" t="s">
        <v>200</v>
      </c>
      <c r="I135" s="8" t="s">
        <v>195</v>
      </c>
      <c r="J135" s="8" t="s">
        <v>201</v>
      </c>
      <c r="K135" s="8" t="s">
        <v>204</v>
      </c>
      <c r="L135" s="8" t="s">
        <v>81</v>
      </c>
    </row>
    <row r="136" spans="2:12" x14ac:dyDescent="0.25">
      <c r="B136" s="7">
        <v>44047</v>
      </c>
      <c r="C136" s="8" t="s">
        <v>10</v>
      </c>
      <c r="D136" s="8" t="s">
        <v>48</v>
      </c>
      <c r="E136" s="8">
        <v>37361</v>
      </c>
      <c r="F136" s="8" t="s">
        <v>1</v>
      </c>
      <c r="G136" s="152">
        <v>200000</v>
      </c>
      <c r="H136" s="153" t="s">
        <v>200</v>
      </c>
      <c r="I136" s="8" t="s">
        <v>195</v>
      </c>
      <c r="J136" s="8" t="s">
        <v>201</v>
      </c>
      <c r="K136" s="8" t="s">
        <v>204</v>
      </c>
      <c r="L136" s="8" t="s">
        <v>81</v>
      </c>
    </row>
    <row r="137" spans="2:12" x14ac:dyDescent="0.25">
      <c r="B137" s="7">
        <v>44047</v>
      </c>
      <c r="C137" s="8" t="s">
        <v>10</v>
      </c>
      <c r="D137" s="8" t="s">
        <v>47</v>
      </c>
      <c r="E137" s="8">
        <v>27817</v>
      </c>
      <c r="F137" s="8" t="s">
        <v>1</v>
      </c>
      <c r="G137" s="152">
        <v>200000</v>
      </c>
      <c r="H137" s="153" t="s">
        <v>200</v>
      </c>
      <c r="I137" s="8" t="s">
        <v>195</v>
      </c>
      <c r="J137" s="8" t="s">
        <v>201</v>
      </c>
      <c r="K137" s="8" t="s">
        <v>204</v>
      </c>
      <c r="L137" s="8" t="s">
        <v>81</v>
      </c>
    </row>
    <row r="138" spans="2:12" x14ac:dyDescent="0.25">
      <c r="B138" s="7">
        <v>44047</v>
      </c>
      <c r="C138" s="8" t="s">
        <v>10</v>
      </c>
      <c r="D138" s="8" t="s">
        <v>69</v>
      </c>
      <c r="E138" s="8">
        <v>19641</v>
      </c>
      <c r="F138" s="8" t="s">
        <v>1</v>
      </c>
      <c r="G138" s="152">
        <v>200000</v>
      </c>
      <c r="H138" s="153" t="s">
        <v>200</v>
      </c>
      <c r="I138" s="8" t="s">
        <v>195</v>
      </c>
      <c r="J138" s="8" t="s">
        <v>201</v>
      </c>
      <c r="K138" s="8" t="s">
        <v>204</v>
      </c>
      <c r="L138" s="8" t="s">
        <v>81</v>
      </c>
    </row>
    <row r="139" spans="2:12" x14ac:dyDescent="0.25">
      <c r="B139" s="7">
        <v>44047</v>
      </c>
      <c r="C139" s="8" t="s">
        <v>11</v>
      </c>
      <c r="D139" s="8" t="s">
        <v>45</v>
      </c>
      <c r="E139" s="8">
        <v>34403</v>
      </c>
      <c r="F139" s="8" t="s">
        <v>1</v>
      </c>
      <c r="G139" s="152">
        <v>200000</v>
      </c>
      <c r="H139" s="153" t="s">
        <v>200</v>
      </c>
      <c r="I139" s="8" t="s">
        <v>195</v>
      </c>
      <c r="J139" s="8" t="s">
        <v>201</v>
      </c>
      <c r="K139" s="8" t="s">
        <v>204</v>
      </c>
      <c r="L139" s="8" t="s">
        <v>81</v>
      </c>
    </row>
    <row r="140" spans="2:12" x14ac:dyDescent="0.25">
      <c r="B140" s="7">
        <v>44047</v>
      </c>
      <c r="C140" s="8" t="s">
        <v>10</v>
      </c>
      <c r="D140" s="8" t="s">
        <v>34</v>
      </c>
      <c r="E140" s="8">
        <v>16613</v>
      </c>
      <c r="F140" s="8" t="s">
        <v>1</v>
      </c>
      <c r="G140" s="152">
        <v>200000</v>
      </c>
      <c r="H140" s="153" t="s">
        <v>200</v>
      </c>
      <c r="I140" s="8" t="s">
        <v>195</v>
      </c>
      <c r="J140" s="8" t="s">
        <v>201</v>
      </c>
      <c r="K140" s="8" t="s">
        <v>204</v>
      </c>
      <c r="L140" s="8" t="s">
        <v>81</v>
      </c>
    </row>
    <row r="141" spans="2:12" x14ac:dyDescent="0.25">
      <c r="B141" s="7">
        <v>44047</v>
      </c>
      <c r="C141" s="8" t="s">
        <v>3</v>
      </c>
      <c r="D141" s="8" t="s">
        <v>30</v>
      </c>
      <c r="E141" s="8">
        <v>95960</v>
      </c>
      <c r="F141" s="8" t="s">
        <v>1</v>
      </c>
      <c r="G141" s="152">
        <v>200000</v>
      </c>
      <c r="H141" s="153" t="s">
        <v>200</v>
      </c>
      <c r="I141" s="8" t="s">
        <v>195</v>
      </c>
      <c r="J141" s="8" t="s">
        <v>201</v>
      </c>
      <c r="K141" s="8" t="s">
        <v>204</v>
      </c>
      <c r="L141" s="8" t="s">
        <v>81</v>
      </c>
    </row>
    <row r="142" spans="2:12" x14ac:dyDescent="0.25">
      <c r="B142" s="7">
        <v>44047</v>
      </c>
      <c r="C142" s="8" t="s">
        <v>3</v>
      </c>
      <c r="D142" s="8" t="s">
        <v>78</v>
      </c>
      <c r="E142" s="8">
        <v>60452</v>
      </c>
      <c r="F142" s="8" t="s">
        <v>1</v>
      </c>
      <c r="G142" s="152">
        <v>200000</v>
      </c>
      <c r="H142" s="153" t="s">
        <v>200</v>
      </c>
      <c r="I142" s="8" t="s">
        <v>195</v>
      </c>
      <c r="J142" s="8" t="s">
        <v>201</v>
      </c>
      <c r="K142" s="8" t="s">
        <v>204</v>
      </c>
      <c r="L142" s="8" t="s">
        <v>81</v>
      </c>
    </row>
    <row r="143" spans="2:12" x14ac:dyDescent="0.25">
      <c r="B143" s="7">
        <v>44047</v>
      </c>
      <c r="C143" s="8" t="s">
        <v>11</v>
      </c>
      <c r="D143" s="8" t="s">
        <v>33</v>
      </c>
      <c r="E143" s="8">
        <v>26365</v>
      </c>
      <c r="F143" s="8" t="s">
        <v>1</v>
      </c>
      <c r="G143" s="152">
        <v>200000</v>
      </c>
      <c r="H143" s="153" t="s">
        <v>200</v>
      </c>
      <c r="I143" s="8" t="s">
        <v>195</v>
      </c>
      <c r="J143" s="8" t="s">
        <v>201</v>
      </c>
      <c r="K143" s="8" t="s">
        <v>204</v>
      </c>
      <c r="L143" s="8" t="s">
        <v>81</v>
      </c>
    </row>
    <row r="144" spans="2:12" x14ac:dyDescent="0.25">
      <c r="B144" s="7">
        <v>44047</v>
      </c>
      <c r="C144" s="8" t="s">
        <v>11</v>
      </c>
      <c r="D144" s="8" t="s">
        <v>31</v>
      </c>
      <c r="E144" s="8">
        <v>72673</v>
      </c>
      <c r="F144" s="8" t="s">
        <v>1</v>
      </c>
      <c r="G144" s="152">
        <v>200000</v>
      </c>
      <c r="H144" s="153" t="s">
        <v>200</v>
      </c>
      <c r="I144" s="8" t="s">
        <v>195</v>
      </c>
      <c r="J144" s="8" t="s">
        <v>201</v>
      </c>
      <c r="K144" s="8" t="s">
        <v>204</v>
      </c>
      <c r="L144" s="8" t="s">
        <v>81</v>
      </c>
    </row>
    <row r="145" spans="2:12" x14ac:dyDescent="0.25">
      <c r="B145" s="7">
        <v>44047</v>
      </c>
      <c r="C145" s="8" t="s">
        <v>3</v>
      </c>
      <c r="D145" s="8" t="s">
        <v>66</v>
      </c>
      <c r="E145" s="8">
        <v>40354</v>
      </c>
      <c r="F145" s="8" t="s">
        <v>1</v>
      </c>
      <c r="G145" s="152">
        <v>200000</v>
      </c>
      <c r="H145" s="153" t="s">
        <v>200</v>
      </c>
      <c r="I145" s="8" t="s">
        <v>195</v>
      </c>
      <c r="J145" s="8" t="s">
        <v>201</v>
      </c>
      <c r="K145" s="8" t="s">
        <v>204</v>
      </c>
      <c r="L145" s="8" t="s">
        <v>81</v>
      </c>
    </row>
    <row r="146" spans="2:12" x14ac:dyDescent="0.25">
      <c r="B146" s="7">
        <v>44047</v>
      </c>
      <c r="C146" s="8" t="s">
        <v>10</v>
      </c>
      <c r="D146" s="8" t="s">
        <v>28</v>
      </c>
      <c r="E146" s="8">
        <v>34050</v>
      </c>
      <c r="F146" s="8" t="s">
        <v>1</v>
      </c>
      <c r="G146" s="152">
        <v>200000</v>
      </c>
      <c r="H146" s="153" t="s">
        <v>200</v>
      </c>
      <c r="I146" s="8" t="s">
        <v>195</v>
      </c>
      <c r="J146" s="8" t="s">
        <v>201</v>
      </c>
      <c r="K146" s="8" t="s">
        <v>204</v>
      </c>
      <c r="L146" s="8" t="s">
        <v>81</v>
      </c>
    </row>
    <row r="147" spans="2:12" x14ac:dyDescent="0.25">
      <c r="B147" s="7">
        <v>44047</v>
      </c>
      <c r="C147" s="8" t="s">
        <v>11</v>
      </c>
      <c r="D147" s="8" t="s">
        <v>27</v>
      </c>
      <c r="E147" s="8">
        <v>152459</v>
      </c>
      <c r="F147" s="8" t="s">
        <v>1</v>
      </c>
      <c r="G147" s="152">
        <v>200000</v>
      </c>
      <c r="H147" s="153" t="s">
        <v>200</v>
      </c>
      <c r="I147" s="8" t="s">
        <v>195</v>
      </c>
      <c r="J147" s="8" t="s">
        <v>201</v>
      </c>
      <c r="K147" s="8" t="s">
        <v>204</v>
      </c>
      <c r="L147" s="8" t="s">
        <v>81</v>
      </c>
    </row>
    <row r="148" spans="2:12" x14ac:dyDescent="0.25">
      <c r="B148" s="7">
        <v>44047</v>
      </c>
      <c r="C148" s="8" t="s">
        <v>3</v>
      </c>
      <c r="D148" s="8" t="s">
        <v>26</v>
      </c>
      <c r="E148" s="8">
        <v>25673</v>
      </c>
      <c r="F148" s="8" t="s">
        <v>1</v>
      </c>
      <c r="G148" s="152">
        <v>200000</v>
      </c>
      <c r="H148" s="153" t="s">
        <v>200</v>
      </c>
      <c r="I148" s="8" t="s">
        <v>195</v>
      </c>
      <c r="J148" s="8" t="s">
        <v>201</v>
      </c>
      <c r="K148" s="8" t="s">
        <v>204</v>
      </c>
      <c r="L148" s="8" t="s">
        <v>81</v>
      </c>
    </row>
    <row r="149" spans="2:12" x14ac:dyDescent="0.25">
      <c r="B149" s="7">
        <v>44047</v>
      </c>
      <c r="C149" s="8" t="s">
        <v>11</v>
      </c>
      <c r="D149" s="8" t="s">
        <v>25</v>
      </c>
      <c r="E149" s="8">
        <v>37028</v>
      </c>
      <c r="F149" s="8" t="s">
        <v>1</v>
      </c>
      <c r="G149" s="152">
        <v>200000</v>
      </c>
      <c r="H149" s="153" t="s">
        <v>200</v>
      </c>
      <c r="I149" s="8" t="s">
        <v>195</v>
      </c>
      <c r="J149" s="8" t="s">
        <v>201</v>
      </c>
      <c r="K149" s="8" t="s">
        <v>204</v>
      </c>
      <c r="L149" s="8" t="s">
        <v>81</v>
      </c>
    </row>
    <row r="150" spans="2:12" x14ac:dyDescent="0.25">
      <c r="B150" s="7">
        <v>44047</v>
      </c>
      <c r="C150" s="8" t="s">
        <v>3</v>
      </c>
      <c r="D150" s="8" t="s">
        <v>24</v>
      </c>
      <c r="E150" s="8">
        <v>42205</v>
      </c>
      <c r="F150" s="8" t="s">
        <v>1</v>
      </c>
      <c r="G150" s="152">
        <v>200000</v>
      </c>
      <c r="H150" s="153" t="s">
        <v>200</v>
      </c>
      <c r="I150" s="8" t="s">
        <v>195</v>
      </c>
      <c r="J150" s="8" t="s">
        <v>201</v>
      </c>
      <c r="K150" s="8" t="s">
        <v>204</v>
      </c>
      <c r="L150" s="8" t="s">
        <v>81</v>
      </c>
    </row>
    <row r="151" spans="2:12" x14ac:dyDescent="0.25">
      <c r="B151" s="7">
        <v>44047</v>
      </c>
      <c r="C151" s="8" t="s">
        <v>11</v>
      </c>
      <c r="D151" s="8" t="s">
        <v>23</v>
      </c>
      <c r="E151" s="8">
        <v>136819</v>
      </c>
      <c r="F151" s="8" t="s">
        <v>1</v>
      </c>
      <c r="G151" s="152">
        <v>200000</v>
      </c>
      <c r="H151" s="153" t="s">
        <v>200</v>
      </c>
      <c r="I151" s="8" t="s">
        <v>195</v>
      </c>
      <c r="J151" s="8" t="s">
        <v>201</v>
      </c>
      <c r="K151" s="8" t="s">
        <v>204</v>
      </c>
      <c r="L151" s="8" t="s">
        <v>81</v>
      </c>
    </row>
    <row r="152" spans="2:12" x14ac:dyDescent="0.25">
      <c r="B152" s="7">
        <v>44047</v>
      </c>
      <c r="C152" s="8" t="s">
        <v>3</v>
      </c>
      <c r="D152" s="8" t="s">
        <v>22</v>
      </c>
      <c r="E152" s="8">
        <v>29978</v>
      </c>
      <c r="F152" s="78" t="s">
        <v>1</v>
      </c>
      <c r="G152" s="61">
        <v>200000</v>
      </c>
      <c r="H152" s="91" t="s">
        <v>200</v>
      </c>
      <c r="I152" s="8" t="s">
        <v>196</v>
      </c>
      <c r="J152" s="8" t="s">
        <v>203</v>
      </c>
      <c r="K152" s="8" t="s">
        <v>205</v>
      </c>
      <c r="L152" s="8" t="s">
        <v>81</v>
      </c>
    </row>
    <row r="153" spans="2:12" x14ac:dyDescent="0.25">
      <c r="B153" s="7">
        <v>44047</v>
      </c>
      <c r="C153" s="8" t="s">
        <v>11</v>
      </c>
      <c r="D153" s="8" t="s">
        <v>21</v>
      </c>
      <c r="E153" s="8">
        <v>41100</v>
      </c>
      <c r="F153" s="78" t="s">
        <v>1</v>
      </c>
      <c r="G153" s="61">
        <v>200000</v>
      </c>
      <c r="H153" s="91" t="s">
        <v>200</v>
      </c>
      <c r="I153" s="8" t="s">
        <v>196</v>
      </c>
      <c r="J153" s="8" t="s">
        <v>203</v>
      </c>
      <c r="K153" s="8" t="s">
        <v>205</v>
      </c>
      <c r="L153" s="8" t="s">
        <v>81</v>
      </c>
    </row>
    <row r="154" spans="2:12" x14ac:dyDescent="0.25">
      <c r="B154" s="7">
        <v>44047</v>
      </c>
      <c r="C154" s="8" t="s">
        <v>3</v>
      </c>
      <c r="D154" s="8" t="s">
        <v>32</v>
      </c>
      <c r="E154" s="8">
        <v>35008</v>
      </c>
      <c r="F154" s="78" t="s">
        <v>1</v>
      </c>
      <c r="G154" s="61">
        <v>280000</v>
      </c>
      <c r="H154" s="91" t="s">
        <v>200</v>
      </c>
      <c r="I154" s="8" t="s">
        <v>196</v>
      </c>
      <c r="J154" s="8" t="s">
        <v>203</v>
      </c>
      <c r="K154" s="8" t="s">
        <v>205</v>
      </c>
      <c r="L154" s="8" t="s">
        <v>81</v>
      </c>
    </row>
    <row r="155" spans="2:12" x14ac:dyDescent="0.25">
      <c r="B155" s="7">
        <v>44047</v>
      </c>
      <c r="C155" s="8" t="s">
        <v>11</v>
      </c>
      <c r="D155" s="8" t="s">
        <v>85</v>
      </c>
      <c r="E155" s="8">
        <v>55415</v>
      </c>
      <c r="F155" s="78" t="s">
        <v>1</v>
      </c>
      <c r="G155" s="61">
        <v>300000</v>
      </c>
      <c r="H155" s="91" t="s">
        <v>202</v>
      </c>
      <c r="I155" s="8" t="s">
        <v>196</v>
      </c>
      <c r="J155" s="8" t="s">
        <v>203</v>
      </c>
      <c r="K155" s="8" t="s">
        <v>205</v>
      </c>
      <c r="L155" s="8" t="s">
        <v>81</v>
      </c>
    </row>
    <row r="156" spans="2:12" x14ac:dyDescent="0.25">
      <c r="B156" s="7">
        <v>44047</v>
      </c>
      <c r="C156" s="8" t="s">
        <v>3</v>
      </c>
      <c r="D156" s="8" t="s">
        <v>20</v>
      </c>
      <c r="E156" s="8">
        <v>33432</v>
      </c>
      <c r="F156" s="78" t="s">
        <v>1</v>
      </c>
      <c r="G156" s="61">
        <v>200000</v>
      </c>
      <c r="H156" s="91" t="s">
        <v>200</v>
      </c>
      <c r="I156" s="8" t="s">
        <v>196</v>
      </c>
      <c r="J156" s="8" t="s">
        <v>203</v>
      </c>
      <c r="K156" s="8" t="s">
        <v>205</v>
      </c>
      <c r="L156" s="8" t="s">
        <v>81</v>
      </c>
    </row>
    <row r="157" spans="2:12" x14ac:dyDescent="0.25">
      <c r="B157" s="7">
        <v>44047</v>
      </c>
      <c r="C157" s="8" t="s">
        <v>10</v>
      </c>
      <c r="D157" s="8" t="s">
        <v>19</v>
      </c>
      <c r="E157" s="8">
        <v>66602</v>
      </c>
      <c r="F157" s="78" t="s">
        <v>1</v>
      </c>
      <c r="G157" s="61">
        <v>200000</v>
      </c>
      <c r="H157" s="91" t="s">
        <v>200</v>
      </c>
      <c r="I157" s="8" t="s">
        <v>196</v>
      </c>
      <c r="J157" s="8" t="s">
        <v>203</v>
      </c>
      <c r="K157" s="8" t="s">
        <v>205</v>
      </c>
      <c r="L157" s="8" t="s">
        <v>81</v>
      </c>
    </row>
    <row r="158" spans="2:12" x14ac:dyDescent="0.25">
      <c r="B158" s="7">
        <v>44047</v>
      </c>
      <c r="C158" s="8" t="s">
        <v>11</v>
      </c>
      <c r="D158" s="8" t="s">
        <v>18</v>
      </c>
      <c r="E158" s="8">
        <v>163695</v>
      </c>
      <c r="F158" s="78" t="s">
        <v>1</v>
      </c>
      <c r="G158" s="61">
        <v>200000</v>
      </c>
      <c r="H158" s="91" t="s">
        <v>200</v>
      </c>
      <c r="I158" s="8" t="s">
        <v>196</v>
      </c>
      <c r="J158" s="8" t="s">
        <v>203</v>
      </c>
      <c r="K158" s="8" t="s">
        <v>205</v>
      </c>
      <c r="L158" s="8" t="s">
        <v>81</v>
      </c>
    </row>
    <row r="159" spans="2:12" x14ac:dyDescent="0.25">
      <c r="B159" s="7">
        <v>44047</v>
      </c>
      <c r="C159" s="8" t="s">
        <v>3</v>
      </c>
      <c r="D159" s="8" t="s">
        <v>17</v>
      </c>
      <c r="E159" s="8">
        <v>125650</v>
      </c>
      <c r="F159" s="78" t="s">
        <v>1</v>
      </c>
      <c r="G159" s="61">
        <v>200000</v>
      </c>
      <c r="H159" s="91" t="s">
        <v>200</v>
      </c>
      <c r="I159" s="8" t="s">
        <v>196</v>
      </c>
      <c r="J159" s="8" t="s">
        <v>203</v>
      </c>
      <c r="K159" s="8" t="s">
        <v>205</v>
      </c>
      <c r="L159" s="8" t="s">
        <v>81</v>
      </c>
    </row>
    <row r="160" spans="2:12" x14ac:dyDescent="0.25">
      <c r="B160" s="7">
        <v>44047</v>
      </c>
      <c r="C160" s="8" t="s">
        <v>11</v>
      </c>
      <c r="D160" s="8" t="s">
        <v>16</v>
      </c>
      <c r="E160" s="8">
        <v>53514</v>
      </c>
      <c r="F160" s="78" t="s">
        <v>1</v>
      </c>
      <c r="G160" s="61">
        <v>200000</v>
      </c>
      <c r="H160" s="91" t="s">
        <v>200</v>
      </c>
      <c r="I160" s="8" t="s">
        <v>196</v>
      </c>
      <c r="J160" s="8" t="s">
        <v>203</v>
      </c>
      <c r="K160" s="8" t="s">
        <v>205</v>
      </c>
      <c r="L160" s="8" t="s">
        <v>81</v>
      </c>
    </row>
    <row r="161" spans="2:12" x14ac:dyDescent="0.25">
      <c r="B161" s="7">
        <v>44047</v>
      </c>
      <c r="C161" s="8" t="s">
        <v>11</v>
      </c>
      <c r="D161" s="8" t="s">
        <v>15</v>
      </c>
      <c r="E161" s="8">
        <v>64330</v>
      </c>
      <c r="F161" s="78" t="s">
        <v>1</v>
      </c>
      <c r="G161" s="61">
        <v>200000</v>
      </c>
      <c r="H161" s="91" t="s">
        <v>200</v>
      </c>
      <c r="I161" s="8" t="s">
        <v>196</v>
      </c>
      <c r="J161" s="8" t="s">
        <v>203</v>
      </c>
      <c r="K161" s="8" t="s">
        <v>205</v>
      </c>
      <c r="L161" s="8" t="s">
        <v>81</v>
      </c>
    </row>
    <row r="162" spans="2:12" x14ac:dyDescent="0.25">
      <c r="B162" s="7">
        <v>44047</v>
      </c>
      <c r="C162" s="8" t="s">
        <v>11</v>
      </c>
      <c r="D162" s="8" t="s">
        <v>14</v>
      </c>
      <c r="E162" s="8">
        <v>31841</v>
      </c>
      <c r="F162" s="78" t="s">
        <v>1</v>
      </c>
      <c r="G162" s="61">
        <v>200000</v>
      </c>
      <c r="H162" s="91" t="s">
        <v>200</v>
      </c>
      <c r="I162" s="8" t="s">
        <v>196</v>
      </c>
      <c r="J162" s="8" t="s">
        <v>203</v>
      </c>
      <c r="K162" s="8" t="s">
        <v>205</v>
      </c>
      <c r="L162" s="8" t="s">
        <v>81</v>
      </c>
    </row>
    <row r="163" spans="2:12" x14ac:dyDescent="0.25">
      <c r="B163" s="7">
        <v>44047</v>
      </c>
      <c r="C163" s="8" t="s">
        <v>10</v>
      </c>
      <c r="D163" s="8" t="s">
        <v>13</v>
      </c>
      <c r="E163" s="8">
        <v>26288</v>
      </c>
      <c r="F163" s="78" t="s">
        <v>1</v>
      </c>
      <c r="G163" s="61">
        <v>200000</v>
      </c>
      <c r="H163" s="91" t="s">
        <v>200</v>
      </c>
      <c r="I163" s="8" t="s">
        <v>196</v>
      </c>
      <c r="J163" s="8" t="s">
        <v>203</v>
      </c>
      <c r="K163" s="8" t="s">
        <v>205</v>
      </c>
      <c r="L163" s="8" t="s">
        <v>81</v>
      </c>
    </row>
    <row r="164" spans="2:12" x14ac:dyDescent="0.25">
      <c r="B164" s="7"/>
      <c r="C164" s="8"/>
      <c r="D164" s="8"/>
      <c r="E164" s="8"/>
      <c r="F164" s="78"/>
      <c r="G164" s="61"/>
      <c r="H164" s="91"/>
      <c r="I164" s="8"/>
      <c r="J164" s="8"/>
      <c r="K164" s="8"/>
      <c r="L164" s="8"/>
    </row>
    <row r="165" spans="2:12" x14ac:dyDescent="0.25">
      <c r="B165" s="7"/>
      <c r="C165" s="8"/>
      <c r="D165" s="8"/>
      <c r="E165" s="8"/>
      <c r="F165" s="78"/>
      <c r="G165" s="61"/>
      <c r="H165" s="91"/>
      <c r="I165" s="8"/>
      <c r="J165" s="8"/>
      <c r="K165" s="8"/>
      <c r="L165" s="8"/>
    </row>
    <row r="166" spans="2:12" x14ac:dyDescent="0.25">
      <c r="B166" s="7"/>
      <c r="C166" s="8"/>
      <c r="D166" s="8"/>
      <c r="E166" s="8"/>
      <c r="F166" s="78"/>
      <c r="G166" s="61"/>
      <c r="H166" s="91"/>
      <c r="I166" s="8"/>
      <c r="J166" s="8"/>
      <c r="K166" s="8"/>
      <c r="L166" s="8"/>
    </row>
    <row r="167" spans="2:12" x14ac:dyDescent="0.25">
      <c r="B167" s="7"/>
      <c r="C167" s="8"/>
      <c r="D167" s="8"/>
      <c r="E167" s="8"/>
      <c r="F167" s="78"/>
      <c r="G167" s="61"/>
      <c r="H167" s="91"/>
      <c r="I167" s="8"/>
      <c r="J167" s="8"/>
      <c r="K167" s="8"/>
      <c r="L167" s="8"/>
    </row>
    <row r="168" spans="2:12" x14ac:dyDescent="0.25">
      <c r="B168" s="7"/>
      <c r="C168" s="8"/>
      <c r="D168" s="8"/>
      <c r="E168" s="8"/>
      <c r="F168" s="78"/>
      <c r="G168" s="61"/>
      <c r="H168" s="91"/>
      <c r="I168" s="8"/>
      <c r="J168" s="8"/>
      <c r="K168" s="8"/>
      <c r="L168" s="8"/>
    </row>
    <row r="169" spans="2:12" x14ac:dyDescent="0.25">
      <c r="B169" s="7"/>
      <c r="C169" s="8"/>
      <c r="D169" s="8"/>
      <c r="E169" s="8"/>
      <c r="F169" s="78"/>
      <c r="G169" s="61"/>
      <c r="H169" s="91"/>
      <c r="I169" s="8"/>
      <c r="J169" s="8"/>
      <c r="K169" s="8"/>
      <c r="L169" s="8"/>
    </row>
    <row r="170" spans="2:12" x14ac:dyDescent="0.25">
      <c r="B170" s="7"/>
      <c r="C170" s="8"/>
      <c r="D170" s="8"/>
      <c r="E170" s="8"/>
      <c r="F170" s="78"/>
      <c r="G170" s="61"/>
      <c r="H170" s="91"/>
      <c r="I170" s="8"/>
      <c r="J170" s="8"/>
      <c r="K170" s="8"/>
      <c r="L170" s="8"/>
    </row>
    <row r="171" spans="2:12" x14ac:dyDescent="0.25">
      <c r="B171" s="7"/>
      <c r="C171" s="8"/>
      <c r="D171" s="8"/>
      <c r="E171" s="8"/>
      <c r="F171" s="78"/>
      <c r="G171" s="61"/>
      <c r="H171" s="91"/>
      <c r="I171" s="8"/>
      <c r="J171" s="8"/>
      <c r="K171" s="8"/>
      <c r="L171" s="8"/>
    </row>
    <row r="172" spans="2:12" x14ac:dyDescent="0.25">
      <c r="B172" s="7"/>
      <c r="C172" s="8"/>
      <c r="D172" s="8"/>
      <c r="E172" s="8"/>
      <c r="F172" s="78"/>
      <c r="G172" s="61"/>
      <c r="H172" s="91"/>
      <c r="I172" s="8"/>
      <c r="J172" s="8"/>
      <c r="K172" s="8"/>
      <c r="L172" s="8"/>
    </row>
    <row r="173" spans="2:12" x14ac:dyDescent="0.25">
      <c r="B173" s="7"/>
      <c r="C173" s="8"/>
      <c r="D173" s="8"/>
      <c r="E173" s="8"/>
      <c r="F173" s="78"/>
      <c r="G173" s="61"/>
      <c r="H173" s="91"/>
      <c r="I173" s="8"/>
      <c r="J173" s="8"/>
      <c r="K173" s="8"/>
      <c r="L173" s="8"/>
    </row>
    <row r="174" spans="2:12" x14ac:dyDescent="0.25">
      <c r="B174" s="7"/>
      <c r="C174" s="8"/>
      <c r="D174" s="8"/>
      <c r="E174" s="8"/>
      <c r="F174" s="78"/>
      <c r="G174" s="61"/>
      <c r="H174" s="91"/>
      <c r="I174" s="8"/>
      <c r="J174" s="8"/>
      <c r="K174" s="8"/>
      <c r="L174" s="8"/>
    </row>
    <row r="175" spans="2:12" x14ac:dyDescent="0.25">
      <c r="B175" s="7"/>
      <c r="C175" s="8"/>
      <c r="D175" s="8"/>
      <c r="E175" s="8"/>
      <c r="F175" s="78"/>
      <c r="G175" s="61"/>
      <c r="H175" s="91"/>
      <c r="I175" s="8"/>
      <c r="J175" s="8"/>
      <c r="K175" s="8"/>
      <c r="L175" s="8"/>
    </row>
    <row r="176" spans="2:12" x14ac:dyDescent="0.25">
      <c r="B176" s="7"/>
      <c r="C176" s="8"/>
      <c r="D176" s="8"/>
      <c r="E176" s="8"/>
      <c r="F176" s="78"/>
      <c r="G176" s="61"/>
      <c r="H176" s="91"/>
      <c r="I176" s="8"/>
      <c r="J176" s="8"/>
      <c r="K176" s="8"/>
      <c r="L176" s="8"/>
    </row>
    <row r="177" spans="2:12" x14ac:dyDescent="0.25">
      <c r="B177" s="7"/>
      <c r="C177" s="8"/>
      <c r="D177" s="8"/>
      <c r="E177" s="8"/>
      <c r="F177" s="78"/>
      <c r="G177" s="61"/>
      <c r="H177" s="91"/>
      <c r="I177" s="8"/>
      <c r="J177" s="8"/>
      <c r="K177" s="8"/>
      <c r="L177" s="8"/>
    </row>
    <row r="178" spans="2:12" x14ac:dyDescent="0.25">
      <c r="B178" s="7"/>
      <c r="C178" s="8"/>
      <c r="D178" s="8"/>
      <c r="E178" s="8"/>
      <c r="F178" s="78"/>
      <c r="G178" s="61"/>
      <c r="H178" s="91"/>
      <c r="I178" s="8"/>
      <c r="J178" s="8"/>
      <c r="K178" s="8"/>
      <c r="L178" s="8"/>
    </row>
    <row r="179" spans="2:12" x14ac:dyDescent="0.25">
      <c r="B179" s="7"/>
      <c r="C179" s="8"/>
      <c r="D179" s="8"/>
      <c r="E179" s="8"/>
      <c r="F179" s="78"/>
      <c r="G179" s="61"/>
      <c r="H179" s="91"/>
      <c r="I179" s="8"/>
      <c r="J179" s="8"/>
      <c r="K179" s="8"/>
      <c r="L179" s="8"/>
    </row>
    <row r="180" spans="2:12" x14ac:dyDescent="0.25">
      <c r="B180" s="7"/>
      <c r="C180" s="8"/>
      <c r="D180" s="8"/>
      <c r="E180" s="8"/>
      <c r="F180" s="78"/>
      <c r="G180" s="61"/>
      <c r="H180" s="91"/>
      <c r="I180" s="8"/>
      <c r="J180" s="8"/>
      <c r="K180" s="8"/>
      <c r="L180" s="8"/>
    </row>
    <row r="181" spans="2:12" x14ac:dyDescent="0.25">
      <c r="B181" s="7"/>
      <c r="C181" s="8"/>
      <c r="D181" s="8"/>
      <c r="E181" s="8"/>
      <c r="F181" s="78"/>
      <c r="G181" s="61"/>
      <c r="H181" s="91"/>
      <c r="I181" s="8"/>
      <c r="J181" s="8"/>
      <c r="K181" s="8"/>
      <c r="L181" s="8"/>
    </row>
    <row r="182" spans="2:12" x14ac:dyDescent="0.25">
      <c r="B182" s="7"/>
      <c r="C182" s="8"/>
      <c r="D182" s="8"/>
      <c r="E182" s="8"/>
      <c r="F182" s="78"/>
      <c r="G182" s="61"/>
      <c r="H182" s="91"/>
      <c r="I182" s="8"/>
      <c r="J182" s="8"/>
      <c r="K182" s="8"/>
      <c r="L182" s="8"/>
    </row>
    <row r="183" spans="2:12" x14ac:dyDescent="0.25">
      <c r="B183" s="7"/>
      <c r="C183" s="8"/>
      <c r="D183" s="8"/>
      <c r="E183" s="8"/>
      <c r="F183" s="78"/>
      <c r="G183" s="61"/>
      <c r="H183" s="157"/>
      <c r="I183" s="8"/>
      <c r="J183" s="8"/>
      <c r="K183" s="8"/>
      <c r="L183" s="8"/>
    </row>
    <row r="184" spans="2:12" x14ac:dyDescent="0.25">
      <c r="B184" s="7"/>
      <c r="C184" s="8"/>
      <c r="D184" s="8"/>
      <c r="E184" s="8"/>
      <c r="F184" s="78"/>
      <c r="G184" s="61"/>
      <c r="H184" s="157"/>
      <c r="I184" s="8"/>
      <c r="J184" s="8"/>
      <c r="K184" s="8"/>
      <c r="L184" s="8"/>
    </row>
    <row r="185" spans="2:12" x14ac:dyDescent="0.25">
      <c r="B185" s="7"/>
      <c r="C185" s="8"/>
      <c r="D185" s="8"/>
      <c r="E185" s="8"/>
      <c r="F185" s="78"/>
      <c r="G185" s="61"/>
      <c r="H185" s="157"/>
      <c r="I185" s="8"/>
      <c r="J185" s="8"/>
      <c r="K185" s="8"/>
      <c r="L185" s="8"/>
    </row>
    <row r="186" spans="2:12" x14ac:dyDescent="0.25">
      <c r="B186" s="7"/>
      <c r="C186" s="8"/>
      <c r="D186" s="8"/>
      <c r="E186" s="8"/>
      <c r="F186" s="78"/>
      <c r="G186" s="61"/>
      <c r="H186" s="157"/>
      <c r="I186" s="8"/>
      <c r="J186" s="8"/>
      <c r="K186" s="8"/>
      <c r="L186" s="8"/>
    </row>
    <row r="187" spans="2:12" x14ac:dyDescent="0.25">
      <c r="B187" s="7"/>
      <c r="C187" s="8"/>
      <c r="D187" s="8"/>
      <c r="E187" s="8"/>
      <c r="F187" s="78"/>
      <c r="G187" s="61"/>
      <c r="H187" s="157"/>
      <c r="I187" s="8"/>
      <c r="J187" s="8"/>
      <c r="K187" s="8"/>
      <c r="L187" s="8"/>
    </row>
    <row r="188" spans="2:12" x14ac:dyDescent="0.25">
      <c r="B188" s="7"/>
      <c r="C188" s="8"/>
      <c r="D188" s="8"/>
      <c r="E188" s="8"/>
      <c r="F188" s="78"/>
      <c r="G188" s="61"/>
      <c r="H188" s="157"/>
      <c r="I188" s="8"/>
      <c r="J188" s="8"/>
      <c r="K188" s="8"/>
      <c r="L188" s="8"/>
    </row>
    <row r="189" spans="2:12" x14ac:dyDescent="0.25">
      <c r="B189" s="7"/>
      <c r="C189" s="8"/>
      <c r="D189" s="8"/>
      <c r="E189" s="8"/>
      <c r="F189" s="78"/>
      <c r="G189" s="61"/>
      <c r="H189" s="157"/>
      <c r="I189" s="8"/>
      <c r="J189" s="8"/>
      <c r="K189" s="8"/>
      <c r="L189" s="8"/>
    </row>
    <row r="190" spans="2:12" x14ac:dyDescent="0.25">
      <c r="B190" s="7"/>
      <c r="C190" s="8"/>
      <c r="D190" s="8"/>
      <c r="E190" s="8"/>
      <c r="F190" s="78"/>
      <c r="G190" s="61"/>
      <c r="H190" s="157"/>
      <c r="I190" s="8"/>
      <c r="J190" s="8"/>
      <c r="K190" s="8"/>
      <c r="L190" s="8"/>
    </row>
    <row r="191" spans="2:12" x14ac:dyDescent="0.25">
      <c r="B191" s="7"/>
      <c r="C191" s="8"/>
      <c r="D191" s="8"/>
      <c r="E191" s="8"/>
      <c r="F191" s="78"/>
      <c r="G191" s="61"/>
      <c r="H191" s="157"/>
      <c r="I191" s="8"/>
      <c r="J191" s="8"/>
      <c r="K191" s="8"/>
      <c r="L191" s="8"/>
    </row>
    <row r="192" spans="2:12" x14ac:dyDescent="0.25">
      <c r="B192" s="7"/>
      <c r="C192" s="8"/>
      <c r="D192" s="8"/>
      <c r="E192" s="8"/>
      <c r="F192" s="78"/>
      <c r="G192" s="61"/>
      <c r="H192" s="157"/>
      <c r="I192" s="8"/>
      <c r="J192" s="8"/>
      <c r="K192" s="8"/>
      <c r="L192" s="8"/>
    </row>
    <row r="193" spans="2:12" x14ac:dyDescent="0.25">
      <c r="B193" s="7"/>
      <c r="C193" s="8"/>
      <c r="D193" s="8"/>
      <c r="E193" s="8"/>
      <c r="F193" s="78"/>
      <c r="G193" s="61"/>
      <c r="H193" s="157"/>
      <c r="I193" s="8"/>
      <c r="J193" s="8"/>
      <c r="K193" s="8"/>
      <c r="L193" s="8"/>
    </row>
    <row r="194" spans="2:12" x14ac:dyDescent="0.25">
      <c r="B194" s="7"/>
      <c r="C194" s="8"/>
      <c r="D194" s="8"/>
      <c r="E194" s="8"/>
      <c r="F194" s="78"/>
      <c r="G194" s="61"/>
      <c r="H194" s="157"/>
      <c r="I194" s="8"/>
      <c r="J194" s="8"/>
      <c r="K194" s="8"/>
      <c r="L194" s="8"/>
    </row>
    <row r="195" spans="2:12" x14ac:dyDescent="0.25">
      <c r="B195" s="7"/>
      <c r="C195" s="8"/>
      <c r="D195" s="8"/>
      <c r="E195" s="8"/>
      <c r="F195" s="78"/>
      <c r="G195" s="61"/>
      <c r="H195" s="157"/>
      <c r="I195" s="8"/>
      <c r="J195" s="8"/>
      <c r="K195" s="8"/>
      <c r="L195" s="8"/>
    </row>
    <row r="196" spans="2:12" x14ac:dyDescent="0.25">
      <c r="B196" s="7"/>
      <c r="C196" s="8"/>
      <c r="D196" s="8"/>
      <c r="E196" s="8"/>
      <c r="F196" s="78"/>
      <c r="G196" s="61"/>
      <c r="H196" s="157"/>
      <c r="I196" s="8"/>
      <c r="J196" s="8"/>
      <c r="K196" s="8"/>
      <c r="L196" s="8"/>
    </row>
    <row r="197" spans="2:12" x14ac:dyDescent="0.25">
      <c r="B197" s="7"/>
      <c r="C197" s="8"/>
      <c r="D197" s="8"/>
      <c r="E197" s="8"/>
      <c r="F197" s="78"/>
      <c r="G197" s="61"/>
      <c r="H197" s="157"/>
      <c r="I197" s="8"/>
      <c r="J197" s="8"/>
      <c r="K197" s="8"/>
      <c r="L197" s="8"/>
    </row>
    <row r="198" spans="2:12" x14ac:dyDescent="0.25">
      <c r="B198" s="7"/>
      <c r="C198" s="8"/>
      <c r="D198" s="8"/>
      <c r="E198" s="8"/>
      <c r="F198" s="78"/>
      <c r="G198" s="61"/>
      <c r="H198" s="157"/>
      <c r="I198" s="8"/>
      <c r="J198" s="8"/>
      <c r="K198" s="8"/>
      <c r="L198" s="8"/>
    </row>
    <row r="199" spans="2:12" x14ac:dyDescent="0.25">
      <c r="B199" s="7"/>
      <c r="C199" s="8"/>
      <c r="D199" s="8"/>
      <c r="E199" s="8"/>
      <c r="F199" s="78"/>
      <c r="G199" s="61"/>
      <c r="H199" s="157"/>
      <c r="I199" s="8"/>
      <c r="J199" s="8"/>
      <c r="K199" s="8"/>
      <c r="L199" s="8"/>
    </row>
    <row r="200" spans="2:12" x14ac:dyDescent="0.25">
      <c r="B200" s="7"/>
      <c r="C200" s="8"/>
      <c r="D200" s="8"/>
      <c r="E200" s="8"/>
      <c r="F200" s="78"/>
      <c r="G200" s="61"/>
      <c r="H200" s="157"/>
      <c r="I200" s="8"/>
      <c r="J200" s="8"/>
      <c r="K200" s="8"/>
      <c r="L200" s="8"/>
    </row>
    <row r="201" spans="2:12" x14ac:dyDescent="0.25">
      <c r="B201" s="7"/>
      <c r="C201" s="8"/>
      <c r="D201" s="8"/>
      <c r="E201" s="8"/>
      <c r="F201" s="78"/>
      <c r="G201" s="61"/>
      <c r="H201" s="157"/>
      <c r="I201" s="8"/>
      <c r="J201" s="8"/>
      <c r="K201" s="8"/>
      <c r="L201" s="8"/>
    </row>
    <row r="202" spans="2:12" x14ac:dyDescent="0.25">
      <c r="B202" s="7"/>
      <c r="C202" s="8"/>
      <c r="D202" s="8"/>
      <c r="E202" s="8"/>
      <c r="F202" s="78"/>
      <c r="G202" s="61"/>
      <c r="H202" s="157"/>
      <c r="I202" s="8"/>
      <c r="J202" s="8"/>
      <c r="K202" s="8"/>
      <c r="L202" s="8"/>
    </row>
    <row r="203" spans="2:12" x14ac:dyDescent="0.25">
      <c r="B203" s="7"/>
      <c r="C203" s="8"/>
      <c r="D203" s="8"/>
      <c r="E203" s="8"/>
      <c r="F203" s="78"/>
      <c r="G203" s="61"/>
      <c r="H203" s="157"/>
      <c r="I203" s="8"/>
      <c r="J203" s="8"/>
      <c r="K203" s="8"/>
      <c r="L203" s="8"/>
    </row>
    <row r="204" spans="2:12" x14ac:dyDescent="0.25">
      <c r="B204" s="7"/>
      <c r="C204" s="8"/>
      <c r="D204" s="8"/>
      <c r="E204" s="8"/>
      <c r="F204" s="78"/>
      <c r="G204" s="61"/>
      <c r="H204" s="157"/>
      <c r="I204" s="8"/>
      <c r="J204" s="8"/>
      <c r="K204" s="8"/>
      <c r="L204" s="8"/>
    </row>
    <row r="205" spans="2:12" x14ac:dyDescent="0.25">
      <c r="B205" s="7"/>
      <c r="C205" s="8"/>
      <c r="D205" s="8"/>
      <c r="E205" s="8"/>
      <c r="F205" s="78"/>
      <c r="G205" s="61"/>
      <c r="H205" s="157"/>
      <c r="I205" s="8"/>
      <c r="J205" s="8"/>
      <c r="K205" s="8"/>
      <c r="L205" s="8"/>
    </row>
    <row r="206" spans="2:12" x14ac:dyDescent="0.25">
      <c r="B206" s="7"/>
      <c r="C206" s="8"/>
      <c r="D206" s="8"/>
      <c r="E206" s="8"/>
      <c r="F206" s="78"/>
      <c r="G206" s="61"/>
      <c r="H206" s="157"/>
      <c r="I206" s="8"/>
      <c r="J206" s="8"/>
      <c r="K206" s="8"/>
      <c r="L206" s="8"/>
    </row>
    <row r="207" spans="2:12" x14ac:dyDescent="0.25">
      <c r="B207" s="7"/>
      <c r="C207" s="8"/>
      <c r="D207" s="8"/>
      <c r="E207" s="8"/>
      <c r="F207" s="78"/>
      <c r="G207" s="61"/>
      <c r="H207" s="157"/>
      <c r="I207" s="8"/>
      <c r="J207" s="8"/>
      <c r="K207" s="8"/>
      <c r="L207" s="8"/>
    </row>
    <row r="208" spans="2:12" x14ac:dyDescent="0.25">
      <c r="B208" s="7"/>
      <c r="C208" s="8"/>
      <c r="D208" s="8"/>
      <c r="E208" s="8"/>
      <c r="F208" s="78"/>
      <c r="G208" s="61"/>
      <c r="H208" s="157"/>
      <c r="I208" s="8"/>
      <c r="J208" s="8"/>
      <c r="K208" s="8"/>
      <c r="L208" s="8"/>
    </row>
    <row r="209" spans="2:12" x14ac:dyDescent="0.25">
      <c r="B209" s="7"/>
      <c r="C209" s="8"/>
      <c r="D209" s="8"/>
      <c r="E209" s="8"/>
      <c r="F209" s="78"/>
      <c r="G209" s="61"/>
      <c r="H209" s="157"/>
      <c r="I209" s="8"/>
      <c r="J209" s="8"/>
      <c r="K209" s="8"/>
      <c r="L209" s="8"/>
    </row>
    <row r="210" spans="2:12" x14ac:dyDescent="0.25">
      <c r="B210" s="7"/>
      <c r="C210" s="8"/>
      <c r="D210" s="8"/>
      <c r="E210" s="8"/>
      <c r="F210" s="78"/>
      <c r="G210" s="61"/>
      <c r="H210" s="157"/>
      <c r="I210" s="8"/>
      <c r="J210" s="8"/>
      <c r="K210" s="8"/>
      <c r="L210" s="8"/>
    </row>
    <row r="211" spans="2:12" x14ac:dyDescent="0.25">
      <c r="B211" s="7"/>
      <c r="C211" s="8"/>
      <c r="D211" s="8"/>
      <c r="E211" s="8"/>
      <c r="F211" s="78"/>
      <c r="G211" s="61"/>
      <c r="H211" s="157"/>
      <c r="I211" s="8"/>
      <c r="J211" s="8"/>
      <c r="K211" s="8"/>
      <c r="L211" s="8"/>
    </row>
    <row r="212" spans="2:12" x14ac:dyDescent="0.25">
      <c r="B212" s="7"/>
      <c r="C212" s="8"/>
      <c r="D212" s="8"/>
      <c r="E212" s="8"/>
      <c r="F212" s="78"/>
      <c r="G212" s="61"/>
      <c r="H212" s="157"/>
      <c r="I212" s="8"/>
      <c r="J212" s="8"/>
      <c r="K212" s="8"/>
      <c r="L212" s="8"/>
    </row>
    <row r="213" spans="2:12" x14ac:dyDescent="0.25">
      <c r="B213" s="7"/>
      <c r="C213" s="8"/>
      <c r="D213" s="8"/>
      <c r="E213" s="8"/>
      <c r="F213" s="78"/>
      <c r="G213" s="61"/>
      <c r="H213" s="157"/>
      <c r="I213" s="8"/>
      <c r="J213" s="8"/>
      <c r="K213" s="8"/>
      <c r="L213" s="8"/>
    </row>
    <row r="214" spans="2:12" x14ac:dyDescent="0.25">
      <c r="B214" s="7"/>
      <c r="C214" s="8"/>
      <c r="D214" s="8"/>
      <c r="E214" s="8"/>
      <c r="F214" s="78"/>
      <c r="G214" s="61"/>
      <c r="H214" s="157"/>
      <c r="I214" s="8"/>
      <c r="J214" s="8"/>
      <c r="K214" s="8"/>
      <c r="L214" s="8"/>
    </row>
    <row r="215" spans="2:12" x14ac:dyDescent="0.25">
      <c r="B215" s="7"/>
      <c r="C215" s="8"/>
      <c r="D215" s="8"/>
      <c r="E215" s="8"/>
      <c r="F215" s="78"/>
      <c r="G215" s="61"/>
      <c r="H215" s="157"/>
      <c r="I215" s="8"/>
      <c r="J215" s="8"/>
      <c r="K215" s="8"/>
      <c r="L215" s="8"/>
    </row>
    <row r="216" spans="2:12" x14ac:dyDescent="0.25">
      <c r="B216" s="7"/>
      <c r="C216" s="8"/>
      <c r="D216" s="8"/>
      <c r="E216" s="8"/>
      <c r="F216" s="78"/>
      <c r="G216" s="61"/>
      <c r="H216" s="157"/>
      <c r="I216" s="8"/>
      <c r="J216" s="8"/>
      <c r="K216" s="8"/>
      <c r="L216" s="8"/>
    </row>
    <row r="217" spans="2:12" x14ac:dyDescent="0.25">
      <c r="B217" s="7"/>
      <c r="C217" s="8"/>
      <c r="D217" s="8"/>
      <c r="E217" s="8"/>
      <c r="F217" s="78"/>
      <c r="G217" s="61"/>
      <c r="H217" s="157"/>
      <c r="I217" s="8"/>
      <c r="J217" s="8"/>
      <c r="K217" s="8"/>
      <c r="L217" s="8"/>
    </row>
    <row r="218" spans="2:12" x14ac:dyDescent="0.25">
      <c r="B218" s="7"/>
      <c r="C218" s="8"/>
      <c r="D218" s="8"/>
      <c r="E218" s="8"/>
      <c r="F218" s="78"/>
      <c r="G218" s="61"/>
      <c r="H218" s="157"/>
      <c r="I218" s="8"/>
      <c r="J218" s="8"/>
      <c r="K218" s="8"/>
      <c r="L218" s="8"/>
    </row>
    <row r="219" spans="2:12" x14ac:dyDescent="0.25">
      <c r="B219" s="7"/>
      <c r="C219" s="8"/>
      <c r="D219" s="8"/>
      <c r="E219" s="8"/>
      <c r="F219" s="78"/>
      <c r="G219" s="61"/>
      <c r="H219" s="157"/>
      <c r="I219" s="8"/>
      <c r="J219" s="8"/>
      <c r="K219" s="8"/>
      <c r="L219" s="8"/>
    </row>
    <row r="220" spans="2:12" x14ac:dyDescent="0.25">
      <c r="B220" s="7"/>
      <c r="C220" s="8"/>
      <c r="D220" s="8"/>
      <c r="E220" s="8"/>
      <c r="F220" s="78"/>
      <c r="G220" s="61"/>
      <c r="H220" s="157"/>
      <c r="I220" s="8"/>
      <c r="J220" s="8"/>
      <c r="K220" s="8"/>
      <c r="L220" s="8"/>
    </row>
    <row r="221" spans="2:12" x14ac:dyDescent="0.25">
      <c r="B221" s="7"/>
      <c r="C221" s="8"/>
      <c r="D221" s="8"/>
      <c r="E221" s="8"/>
      <c r="F221" s="78"/>
      <c r="G221" s="61"/>
      <c r="H221" s="157"/>
      <c r="I221" s="8"/>
      <c r="J221" s="8"/>
      <c r="K221" s="8"/>
      <c r="L221" s="8"/>
    </row>
    <row r="222" spans="2:12" x14ac:dyDescent="0.25">
      <c r="B222" s="7"/>
      <c r="C222" s="8"/>
      <c r="D222" s="8"/>
      <c r="E222" s="8"/>
      <c r="F222" s="78"/>
      <c r="G222" s="61"/>
      <c r="H222" s="157"/>
      <c r="I222" s="8"/>
      <c r="J222" s="8"/>
      <c r="K222" s="8"/>
      <c r="L222" s="8"/>
    </row>
    <row r="223" spans="2:12" x14ac:dyDescent="0.25">
      <c r="B223" s="7"/>
      <c r="C223" s="8"/>
      <c r="D223" s="8"/>
      <c r="E223" s="8"/>
      <c r="F223" s="78"/>
      <c r="G223" s="61"/>
      <c r="H223" s="157"/>
      <c r="I223" s="8"/>
      <c r="J223" s="8"/>
      <c r="K223" s="8"/>
      <c r="L223" s="8"/>
    </row>
    <row r="224" spans="2:12" x14ac:dyDescent="0.25">
      <c r="B224" s="7"/>
      <c r="C224" s="8"/>
      <c r="D224" s="8"/>
      <c r="E224" s="8"/>
      <c r="F224" s="78"/>
      <c r="G224" s="61"/>
      <c r="H224" s="157"/>
      <c r="I224" s="8"/>
      <c r="J224" s="8"/>
      <c r="K224" s="8"/>
      <c r="L224" s="8"/>
    </row>
    <row r="225" spans="2:12" x14ac:dyDescent="0.25">
      <c r="B225" s="7"/>
      <c r="C225" s="8"/>
      <c r="D225" s="8"/>
      <c r="E225" s="8"/>
      <c r="F225" s="78"/>
      <c r="G225" s="61"/>
      <c r="H225" s="157"/>
      <c r="I225" s="8"/>
      <c r="J225" s="8"/>
      <c r="K225" s="8"/>
      <c r="L225" s="8"/>
    </row>
    <row r="226" spans="2:12" x14ac:dyDescent="0.25">
      <c r="B226" s="7"/>
      <c r="C226" s="8"/>
      <c r="D226" s="8"/>
      <c r="E226" s="8"/>
      <c r="F226" s="78"/>
      <c r="G226" s="61"/>
      <c r="H226" s="157"/>
      <c r="I226" s="8"/>
      <c r="J226" s="8"/>
      <c r="K226" s="8"/>
      <c r="L226" s="8"/>
    </row>
    <row r="227" spans="2:12" x14ac:dyDescent="0.25">
      <c r="B227" s="7"/>
      <c r="C227" s="8"/>
      <c r="D227" s="8"/>
      <c r="E227" s="8"/>
      <c r="F227" s="78"/>
      <c r="G227" s="61"/>
      <c r="H227" s="157"/>
      <c r="I227" s="8"/>
      <c r="J227" s="8"/>
      <c r="K227" s="8"/>
      <c r="L227" s="8"/>
    </row>
    <row r="228" spans="2:12" x14ac:dyDescent="0.25">
      <c r="B228" s="7"/>
      <c r="C228" s="8"/>
      <c r="D228" s="8"/>
      <c r="E228" s="8"/>
      <c r="F228" s="78"/>
      <c r="G228" s="61"/>
      <c r="H228" s="157"/>
      <c r="I228" s="8"/>
      <c r="J228" s="8"/>
      <c r="K228" s="8"/>
      <c r="L228" s="8"/>
    </row>
    <row r="229" spans="2:12" x14ac:dyDescent="0.25">
      <c r="B229" s="7"/>
      <c r="C229" s="8"/>
      <c r="D229" s="8"/>
      <c r="E229" s="8"/>
      <c r="F229" s="78"/>
      <c r="G229" s="61"/>
      <c r="H229" s="157"/>
      <c r="I229" s="8"/>
      <c r="J229" s="8"/>
      <c r="K229" s="8"/>
      <c r="L229" s="8"/>
    </row>
    <row r="230" spans="2:12" x14ac:dyDescent="0.25">
      <c r="B230" s="7"/>
      <c r="C230" s="8"/>
      <c r="D230" s="8"/>
      <c r="E230" s="8"/>
      <c r="F230" s="78"/>
      <c r="G230" s="61"/>
      <c r="H230" s="157"/>
      <c r="I230" s="8"/>
      <c r="J230" s="8"/>
      <c r="K230" s="8"/>
      <c r="L230" s="8"/>
    </row>
    <row r="231" spans="2:12" x14ac:dyDescent="0.25">
      <c r="B231" s="7"/>
      <c r="C231" s="8"/>
      <c r="D231" s="8"/>
      <c r="E231" s="8"/>
      <c r="F231" s="78"/>
      <c r="G231" s="61"/>
      <c r="H231" s="157"/>
      <c r="I231" s="8"/>
      <c r="J231" s="8"/>
      <c r="K231" s="8"/>
      <c r="L231" s="8"/>
    </row>
    <row r="232" spans="2:12" x14ac:dyDescent="0.25">
      <c r="B232" s="7"/>
      <c r="C232" s="8"/>
      <c r="D232" s="8"/>
      <c r="E232" s="8"/>
      <c r="F232" s="78"/>
      <c r="G232" s="61"/>
      <c r="H232" s="157"/>
      <c r="I232" s="8"/>
      <c r="J232" s="8"/>
      <c r="K232" s="8"/>
      <c r="L232" s="8"/>
    </row>
    <row r="233" spans="2:12" x14ac:dyDescent="0.25">
      <c r="B233" s="7"/>
      <c r="C233" s="8"/>
      <c r="D233" s="8"/>
      <c r="E233" s="8"/>
      <c r="F233" s="78"/>
      <c r="G233" s="61"/>
      <c r="H233" s="157"/>
      <c r="I233" s="8"/>
      <c r="J233" s="8"/>
      <c r="K233" s="8"/>
      <c r="L233" s="8"/>
    </row>
    <row r="234" spans="2:12" x14ac:dyDescent="0.25">
      <c r="B234" s="7"/>
      <c r="C234" s="8"/>
      <c r="D234" s="8"/>
      <c r="E234" s="8"/>
      <c r="F234" s="78"/>
      <c r="G234" s="61"/>
      <c r="H234" s="157"/>
      <c r="I234" s="8"/>
      <c r="J234" s="8"/>
      <c r="K234" s="8"/>
      <c r="L234" s="8"/>
    </row>
    <row r="235" spans="2:12" x14ac:dyDescent="0.25">
      <c r="B235" s="7"/>
      <c r="C235" s="8"/>
      <c r="D235" s="8"/>
      <c r="E235" s="8"/>
      <c r="F235" s="78"/>
      <c r="G235" s="61"/>
      <c r="H235" s="157"/>
      <c r="I235" s="8"/>
      <c r="J235" s="8"/>
      <c r="K235" s="8"/>
      <c r="L235" s="8"/>
    </row>
    <row r="236" spans="2:12" x14ac:dyDescent="0.25">
      <c r="B236" s="7"/>
      <c r="C236" s="8"/>
      <c r="D236" s="8"/>
      <c r="E236" s="8"/>
      <c r="F236" s="78"/>
      <c r="G236" s="61"/>
      <c r="H236" s="157"/>
      <c r="I236" s="8"/>
      <c r="J236" s="8"/>
      <c r="K236" s="8"/>
      <c r="L236" s="8"/>
    </row>
    <row r="237" spans="2:12" x14ac:dyDescent="0.25">
      <c r="B237" s="7"/>
      <c r="C237" s="8"/>
      <c r="D237" s="8"/>
      <c r="E237" s="8"/>
      <c r="F237" s="78"/>
      <c r="G237" s="61"/>
      <c r="H237" s="157"/>
      <c r="I237" s="8"/>
      <c r="J237" s="8"/>
      <c r="K237" s="8"/>
      <c r="L237" s="8"/>
    </row>
    <row r="238" spans="2:12" x14ac:dyDescent="0.25">
      <c r="B238" s="7"/>
      <c r="C238" s="8"/>
      <c r="D238" s="8"/>
      <c r="E238" s="8"/>
      <c r="F238" s="78"/>
      <c r="G238" s="61"/>
      <c r="H238" s="157"/>
      <c r="I238" s="8"/>
      <c r="J238" s="8"/>
      <c r="K238" s="8"/>
      <c r="L238" s="8"/>
    </row>
    <row r="239" spans="2:12" x14ac:dyDescent="0.25">
      <c r="B239" s="7"/>
      <c r="C239" s="8"/>
      <c r="D239" s="8"/>
      <c r="E239" s="8"/>
      <c r="F239" s="78"/>
      <c r="G239" s="61"/>
      <c r="H239" s="157"/>
      <c r="I239" s="8"/>
      <c r="J239" s="8"/>
      <c r="K239" s="8"/>
      <c r="L239" s="8"/>
    </row>
    <row r="240" spans="2:12" x14ac:dyDescent="0.25">
      <c r="B240" s="7"/>
      <c r="C240" s="8"/>
      <c r="D240" s="8"/>
      <c r="E240" s="8"/>
      <c r="F240" s="78"/>
      <c r="G240" s="61"/>
      <c r="H240" s="157"/>
      <c r="I240" s="8"/>
      <c r="J240" s="8"/>
      <c r="K240" s="8"/>
      <c r="L240" s="8"/>
    </row>
    <row r="241" spans="2:12" x14ac:dyDescent="0.25">
      <c r="B241" s="7"/>
      <c r="C241" s="8"/>
      <c r="D241" s="8"/>
      <c r="E241" s="8"/>
      <c r="F241" s="78"/>
      <c r="G241" s="61"/>
      <c r="H241" s="157"/>
      <c r="I241" s="8"/>
      <c r="J241" s="8"/>
      <c r="K241" s="8"/>
      <c r="L241" s="8"/>
    </row>
    <row r="242" spans="2:12" x14ac:dyDescent="0.25">
      <c r="B242" s="7"/>
      <c r="C242" s="8"/>
      <c r="D242" s="8"/>
      <c r="E242" s="8"/>
      <c r="F242" s="78"/>
      <c r="G242" s="61"/>
      <c r="H242" s="157"/>
      <c r="I242" s="8"/>
      <c r="J242" s="8"/>
      <c r="K242" s="8"/>
      <c r="L242" s="8"/>
    </row>
    <row r="243" spans="2:12" x14ac:dyDescent="0.25">
      <c r="B243" s="7"/>
      <c r="C243" s="8"/>
      <c r="D243" s="8"/>
      <c r="E243" s="8"/>
      <c r="F243" s="78"/>
      <c r="G243" s="61"/>
      <c r="H243" s="157"/>
      <c r="I243" s="8"/>
      <c r="J243" s="8"/>
      <c r="K243" s="8"/>
      <c r="L243" s="8"/>
    </row>
    <row r="244" spans="2:12" x14ac:dyDescent="0.25">
      <c r="B244" s="7"/>
      <c r="C244" s="8"/>
      <c r="D244" s="8"/>
      <c r="E244" s="8"/>
      <c r="F244" s="78"/>
      <c r="G244" s="61"/>
      <c r="H244" s="157"/>
      <c r="I244" s="8"/>
      <c r="J244" s="8"/>
      <c r="K244" s="8"/>
      <c r="L244" s="8"/>
    </row>
    <row r="245" spans="2:12" x14ac:dyDescent="0.25">
      <c r="B245" s="7"/>
      <c r="C245" s="8"/>
      <c r="D245" s="8"/>
      <c r="E245" s="8"/>
      <c r="F245" s="78"/>
      <c r="G245" s="61"/>
      <c r="H245" s="157"/>
      <c r="I245" s="8"/>
      <c r="J245" s="8"/>
      <c r="K245" s="8"/>
      <c r="L245" s="8"/>
    </row>
    <row r="246" spans="2:12" x14ac:dyDescent="0.25">
      <c r="B246" s="7"/>
      <c r="C246" s="8"/>
      <c r="D246" s="8"/>
      <c r="E246" s="8"/>
      <c r="F246" s="78"/>
      <c r="G246" s="61"/>
      <c r="H246" s="157"/>
      <c r="I246" s="8"/>
      <c r="J246" s="8"/>
      <c r="K246" s="8"/>
      <c r="L246" s="8"/>
    </row>
    <row r="247" spans="2:12" x14ac:dyDescent="0.25">
      <c r="B247" s="7"/>
      <c r="C247" s="8"/>
      <c r="D247" s="8"/>
      <c r="E247" s="8"/>
      <c r="F247" s="78"/>
      <c r="G247" s="61"/>
      <c r="H247" s="157"/>
      <c r="I247" s="8"/>
      <c r="J247" s="8"/>
      <c r="K247" s="8"/>
      <c r="L247" s="8"/>
    </row>
    <row r="248" spans="2:12" x14ac:dyDescent="0.25">
      <c r="B248" s="7"/>
      <c r="C248" s="8"/>
      <c r="D248" s="8"/>
      <c r="E248" s="8"/>
      <c r="F248" s="78"/>
      <c r="G248" s="61"/>
      <c r="H248" s="157"/>
      <c r="I248" s="8"/>
      <c r="J248" s="8"/>
      <c r="K248" s="8"/>
      <c r="L248" s="8"/>
    </row>
    <row r="249" spans="2:12" x14ac:dyDescent="0.25">
      <c r="B249" s="7"/>
      <c r="C249" s="8"/>
      <c r="D249" s="8"/>
      <c r="E249" s="8"/>
      <c r="F249" s="78"/>
      <c r="G249" s="61"/>
      <c r="H249" s="157"/>
      <c r="I249" s="8"/>
      <c r="J249" s="8"/>
      <c r="K249" s="8"/>
      <c r="L249" s="8"/>
    </row>
    <row r="250" spans="2:12" x14ac:dyDescent="0.25">
      <c r="B250" s="7"/>
      <c r="C250" s="8"/>
      <c r="D250" s="8"/>
      <c r="E250" s="8"/>
      <c r="F250" s="78"/>
      <c r="G250" s="61"/>
      <c r="H250" s="157"/>
      <c r="I250" s="8"/>
      <c r="J250" s="8"/>
      <c r="K250" s="8"/>
      <c r="L250" s="8"/>
    </row>
    <row r="251" spans="2:12" x14ac:dyDescent="0.25">
      <c r="B251" s="7"/>
      <c r="C251" s="8"/>
      <c r="D251" s="8"/>
      <c r="E251" s="8"/>
      <c r="F251" s="78"/>
      <c r="G251" s="61"/>
      <c r="H251" s="157"/>
      <c r="I251" s="8"/>
      <c r="J251" s="8"/>
      <c r="K251" s="8"/>
      <c r="L251" s="8"/>
    </row>
    <row r="252" spans="2:12" x14ac:dyDescent="0.25">
      <c r="B252" s="7"/>
      <c r="C252" s="8"/>
      <c r="D252" s="8"/>
      <c r="E252" s="8"/>
      <c r="F252" s="78"/>
      <c r="G252" s="61"/>
      <c r="H252" s="157"/>
      <c r="I252" s="8"/>
      <c r="J252" s="8"/>
      <c r="K252" s="8"/>
      <c r="L252" s="8"/>
    </row>
    <row r="253" spans="2:12" x14ac:dyDescent="0.25">
      <c r="B253" s="7"/>
      <c r="C253" s="8"/>
      <c r="D253" s="8"/>
      <c r="E253" s="8"/>
      <c r="F253" s="78"/>
      <c r="G253" s="61"/>
      <c r="H253" s="157"/>
      <c r="I253" s="8"/>
      <c r="J253" s="8"/>
      <c r="K253" s="8"/>
      <c r="L253" s="8"/>
    </row>
    <row r="254" spans="2:12" x14ac:dyDescent="0.25">
      <c r="B254" s="7"/>
      <c r="C254" s="8"/>
      <c r="D254" s="8"/>
      <c r="E254" s="8"/>
      <c r="F254" s="78"/>
      <c r="G254" s="61"/>
      <c r="H254" s="157"/>
      <c r="I254" s="8"/>
      <c r="J254" s="8"/>
      <c r="K254" s="8"/>
      <c r="L254" s="8"/>
    </row>
    <row r="255" spans="2:12" x14ac:dyDescent="0.25">
      <c r="B255" s="7"/>
      <c r="C255" s="8"/>
      <c r="D255" s="8"/>
      <c r="E255" s="8"/>
      <c r="F255" s="78"/>
      <c r="G255" s="61"/>
      <c r="H255" s="157"/>
      <c r="I255" s="8"/>
      <c r="J255" s="8"/>
      <c r="K255" s="8"/>
      <c r="L255" s="8"/>
    </row>
    <row r="256" spans="2:12" x14ac:dyDescent="0.25">
      <c r="B256" s="7"/>
      <c r="C256" s="8"/>
      <c r="D256" s="8"/>
      <c r="E256" s="8"/>
      <c r="F256" s="78"/>
      <c r="G256" s="61"/>
      <c r="H256" s="157"/>
      <c r="I256" s="8"/>
      <c r="J256" s="8"/>
      <c r="K256" s="8"/>
      <c r="L256" s="8"/>
    </row>
    <row r="257" spans="2:12" x14ac:dyDescent="0.25">
      <c r="B257" s="7"/>
      <c r="C257" s="8"/>
      <c r="D257" s="8"/>
      <c r="E257" s="8"/>
      <c r="F257" s="78"/>
      <c r="G257" s="61"/>
      <c r="H257" s="157"/>
      <c r="I257" s="8"/>
      <c r="J257" s="8"/>
      <c r="K257" s="8"/>
      <c r="L257" s="8"/>
    </row>
    <row r="258" spans="2:12" x14ac:dyDescent="0.25">
      <c r="B258" s="7"/>
      <c r="C258" s="8"/>
      <c r="D258" s="8"/>
      <c r="E258" s="8"/>
      <c r="F258" s="78"/>
      <c r="G258" s="61"/>
      <c r="H258" s="157"/>
      <c r="I258" s="8"/>
      <c r="J258" s="8"/>
      <c r="K258" s="8"/>
      <c r="L258" s="8"/>
    </row>
    <row r="259" spans="2:12" x14ac:dyDescent="0.25">
      <c r="B259" s="7"/>
      <c r="C259" s="8"/>
      <c r="D259" s="8"/>
      <c r="E259" s="8"/>
      <c r="F259" s="78"/>
      <c r="G259" s="61"/>
      <c r="H259" s="157"/>
      <c r="I259" s="8"/>
      <c r="J259" s="8"/>
      <c r="K259" s="8"/>
      <c r="L259" s="8"/>
    </row>
    <row r="260" spans="2:12" x14ac:dyDescent="0.25">
      <c r="B260" s="7"/>
      <c r="C260" s="8"/>
      <c r="D260" s="8"/>
      <c r="E260" s="8"/>
      <c r="F260" s="78"/>
      <c r="G260" s="61"/>
      <c r="H260" s="157"/>
      <c r="I260" s="8"/>
      <c r="J260" s="8"/>
      <c r="K260" s="8"/>
      <c r="L260" s="8"/>
    </row>
    <row r="261" spans="2:12" x14ac:dyDescent="0.25">
      <c r="B261" s="7"/>
      <c r="C261" s="8"/>
      <c r="D261" s="8"/>
      <c r="E261" s="8"/>
      <c r="F261" s="78"/>
      <c r="G261" s="61"/>
      <c r="H261" s="157"/>
      <c r="I261" s="8"/>
      <c r="J261" s="8"/>
      <c r="K261" s="8"/>
      <c r="L261" s="8"/>
    </row>
    <row r="262" spans="2:12" x14ac:dyDescent="0.25">
      <c r="B262" s="7"/>
      <c r="C262" s="8"/>
      <c r="D262" s="8"/>
      <c r="E262" s="8"/>
      <c r="F262" s="78"/>
      <c r="G262" s="61"/>
      <c r="H262" s="157"/>
      <c r="I262" s="8"/>
      <c r="J262" s="8"/>
      <c r="K262" s="8"/>
      <c r="L262" s="8"/>
    </row>
    <row r="263" spans="2:12" x14ac:dyDescent="0.25">
      <c r="B263" s="7"/>
      <c r="C263" s="8"/>
      <c r="D263" s="8"/>
      <c r="E263" s="8"/>
      <c r="F263" s="78"/>
      <c r="G263" s="61"/>
      <c r="H263" s="157"/>
      <c r="I263" s="8"/>
      <c r="J263" s="8"/>
      <c r="K263" s="8"/>
      <c r="L263" s="8"/>
    </row>
    <row r="264" spans="2:12" x14ac:dyDescent="0.25">
      <c r="B264" s="7"/>
      <c r="C264" s="8"/>
      <c r="D264" s="8"/>
      <c r="E264" s="8"/>
      <c r="F264" s="78"/>
      <c r="G264" s="61"/>
      <c r="H264" s="157"/>
      <c r="I264" s="8"/>
      <c r="J264" s="8"/>
      <c r="K264" s="8"/>
      <c r="L264" s="8"/>
    </row>
    <row r="265" spans="2:12" x14ac:dyDescent="0.25">
      <c r="B265" s="7"/>
      <c r="C265" s="8"/>
      <c r="D265" s="8"/>
      <c r="E265" s="8"/>
      <c r="F265" s="78"/>
      <c r="G265" s="61"/>
      <c r="H265" s="157"/>
      <c r="I265" s="8"/>
      <c r="J265" s="8"/>
      <c r="K265" s="8"/>
      <c r="L265" s="8"/>
    </row>
    <row r="266" spans="2:12" x14ac:dyDescent="0.25">
      <c r="B266" s="7"/>
      <c r="C266" s="8"/>
      <c r="D266" s="8"/>
      <c r="E266" s="8"/>
      <c r="F266" s="78"/>
      <c r="G266" s="61"/>
      <c r="H266" s="157"/>
      <c r="I266" s="8"/>
      <c r="J266" s="8"/>
      <c r="K266" s="8"/>
      <c r="L266" s="8"/>
    </row>
    <row r="267" spans="2:12" x14ac:dyDescent="0.25">
      <c r="B267" s="7"/>
      <c r="C267" s="8"/>
      <c r="D267" s="8"/>
      <c r="E267" s="8"/>
      <c r="F267" s="78"/>
      <c r="G267" s="61"/>
      <c r="H267" s="157"/>
      <c r="I267" s="8"/>
      <c r="J267" s="8"/>
      <c r="K267" s="8"/>
      <c r="L267" s="8"/>
    </row>
    <row r="268" spans="2:12" x14ac:dyDescent="0.25">
      <c r="B268" s="7"/>
      <c r="C268" s="8"/>
      <c r="D268" s="8"/>
      <c r="E268" s="8"/>
      <c r="F268" s="78"/>
      <c r="G268" s="61"/>
      <c r="H268" s="157"/>
      <c r="I268" s="8"/>
      <c r="J268" s="8"/>
      <c r="K268" s="8"/>
      <c r="L268" s="8"/>
    </row>
    <row r="269" spans="2:12" x14ac:dyDescent="0.25">
      <c r="B269" s="7"/>
      <c r="C269" s="8"/>
      <c r="D269" s="8"/>
      <c r="E269" s="8"/>
      <c r="F269" s="78"/>
      <c r="G269" s="61"/>
      <c r="H269" s="157"/>
      <c r="I269" s="8"/>
      <c r="J269" s="8"/>
      <c r="K269" s="8"/>
      <c r="L269" s="8"/>
    </row>
    <row r="270" spans="2:12" x14ac:dyDescent="0.25">
      <c r="B270" s="7"/>
      <c r="C270" s="8"/>
      <c r="D270" s="8"/>
      <c r="E270" s="8"/>
      <c r="F270" s="78"/>
      <c r="G270" s="61"/>
      <c r="H270" s="157"/>
      <c r="I270" s="8"/>
      <c r="J270" s="8"/>
      <c r="K270" s="8"/>
      <c r="L270" s="8"/>
    </row>
    <row r="271" spans="2:12" x14ac:dyDescent="0.25">
      <c r="B271" s="7"/>
      <c r="C271" s="8"/>
      <c r="D271" s="8"/>
      <c r="E271" s="8"/>
      <c r="F271" s="78"/>
      <c r="G271" s="61"/>
      <c r="H271" s="157"/>
      <c r="I271" s="8"/>
      <c r="J271" s="8"/>
      <c r="K271" s="8"/>
      <c r="L271" s="8"/>
    </row>
    <row r="272" spans="2:12" x14ac:dyDescent="0.25">
      <c r="B272" s="7"/>
      <c r="C272" s="8"/>
      <c r="D272" s="8"/>
      <c r="E272" s="8"/>
      <c r="F272" s="78"/>
      <c r="G272" s="61"/>
      <c r="H272" s="157"/>
      <c r="I272" s="8"/>
      <c r="J272" s="8"/>
      <c r="K272" s="8"/>
      <c r="L272" s="8"/>
    </row>
    <row r="273" spans="2:12" x14ac:dyDescent="0.25">
      <c r="B273" s="7"/>
      <c r="C273" s="8"/>
      <c r="D273" s="8"/>
      <c r="E273" s="8"/>
      <c r="F273" s="78"/>
      <c r="G273" s="61"/>
      <c r="H273" s="157"/>
      <c r="I273" s="8"/>
      <c r="J273" s="8"/>
      <c r="K273" s="8"/>
      <c r="L273" s="8"/>
    </row>
    <row r="274" spans="2:12" x14ac:dyDescent="0.25">
      <c r="B274" s="7"/>
      <c r="C274" s="8"/>
      <c r="D274" s="8"/>
      <c r="E274" s="8"/>
      <c r="F274" s="78"/>
      <c r="G274" s="61"/>
      <c r="H274" s="157"/>
      <c r="I274" s="8"/>
      <c r="J274" s="8"/>
      <c r="K274" s="8"/>
      <c r="L274" s="8"/>
    </row>
    <row r="275" spans="2:12" x14ac:dyDescent="0.25">
      <c r="B275" s="7"/>
      <c r="C275" s="8"/>
      <c r="D275" s="8"/>
      <c r="E275" s="8"/>
      <c r="F275" s="78"/>
      <c r="G275" s="61"/>
      <c r="H275" s="157"/>
      <c r="I275" s="8"/>
      <c r="J275" s="8"/>
      <c r="K275" s="8"/>
      <c r="L275" s="8"/>
    </row>
    <row r="276" spans="2:12" x14ac:dyDescent="0.25">
      <c r="B276" s="7"/>
      <c r="C276" s="8"/>
      <c r="D276" s="8"/>
      <c r="E276" s="8"/>
      <c r="F276" s="78"/>
      <c r="G276" s="61"/>
      <c r="H276" s="157"/>
      <c r="I276" s="8"/>
      <c r="J276" s="8"/>
      <c r="K276" s="8"/>
      <c r="L276" s="8"/>
    </row>
    <row r="277" spans="2:12" x14ac:dyDescent="0.25">
      <c r="B277" s="7"/>
      <c r="C277" s="8"/>
      <c r="D277" s="8"/>
      <c r="E277" s="8"/>
      <c r="F277" s="78"/>
      <c r="G277" s="61"/>
      <c r="H277" s="157"/>
      <c r="I277" s="8"/>
      <c r="J277" s="8"/>
      <c r="K277" s="8"/>
      <c r="L277" s="8"/>
    </row>
    <row r="278" spans="2:12" x14ac:dyDescent="0.25">
      <c r="B278" s="7"/>
      <c r="C278" s="8"/>
      <c r="D278" s="8"/>
      <c r="E278" s="8"/>
      <c r="F278" s="78"/>
      <c r="G278" s="61"/>
      <c r="H278" s="157"/>
      <c r="I278" s="8"/>
      <c r="J278" s="8"/>
      <c r="K278" s="8"/>
      <c r="L278" s="8"/>
    </row>
    <row r="279" spans="2:12" x14ac:dyDescent="0.25">
      <c r="B279" s="7"/>
      <c r="C279" s="8"/>
      <c r="D279" s="8"/>
      <c r="E279" s="8"/>
      <c r="F279" s="78"/>
      <c r="G279" s="61"/>
      <c r="H279" s="157"/>
      <c r="I279" s="8"/>
      <c r="J279" s="8"/>
      <c r="K279" s="8"/>
      <c r="L279" s="8"/>
    </row>
    <row r="280" spans="2:12" x14ac:dyDescent="0.25">
      <c r="B280" s="7"/>
      <c r="C280" s="8"/>
      <c r="D280" s="8"/>
      <c r="E280" s="8"/>
      <c r="F280" s="78"/>
      <c r="G280" s="61"/>
      <c r="H280" s="157"/>
      <c r="I280" s="8"/>
      <c r="J280" s="8"/>
      <c r="K280" s="8"/>
      <c r="L280" s="8"/>
    </row>
    <row r="281" spans="2:12" x14ac:dyDescent="0.25">
      <c r="B281" s="7"/>
      <c r="C281" s="8"/>
      <c r="D281" s="8"/>
      <c r="E281" s="8"/>
      <c r="F281" s="78"/>
      <c r="G281" s="61"/>
      <c r="H281" s="157"/>
      <c r="I281" s="8"/>
      <c r="J281" s="8"/>
      <c r="K281" s="8"/>
      <c r="L281" s="8"/>
    </row>
    <row r="282" spans="2:12" x14ac:dyDescent="0.25">
      <c r="B282" s="7"/>
      <c r="C282" s="8"/>
      <c r="D282" s="8"/>
      <c r="E282" s="8"/>
      <c r="F282" s="78"/>
      <c r="G282" s="61"/>
      <c r="H282" s="157"/>
      <c r="I282" s="8"/>
      <c r="J282" s="8"/>
      <c r="K282" s="8"/>
      <c r="L282" s="8"/>
    </row>
    <row r="283" spans="2:12" x14ac:dyDescent="0.25">
      <c r="B283" s="7"/>
      <c r="C283" s="8"/>
      <c r="D283" s="8"/>
      <c r="E283" s="8"/>
      <c r="F283" s="78"/>
      <c r="G283" s="61"/>
      <c r="H283" s="157"/>
      <c r="I283" s="8"/>
      <c r="J283" s="8"/>
      <c r="K283" s="8"/>
      <c r="L283" s="8"/>
    </row>
    <row r="284" spans="2:12" x14ac:dyDescent="0.25">
      <c r="B284" s="7"/>
      <c r="C284" s="8"/>
      <c r="D284" s="8"/>
      <c r="E284" s="8"/>
      <c r="F284" s="78"/>
      <c r="G284" s="61"/>
      <c r="H284" s="157"/>
      <c r="I284" s="8"/>
      <c r="J284" s="8"/>
      <c r="K284" s="8"/>
      <c r="L284" s="8"/>
    </row>
    <row r="285" spans="2:12" x14ac:dyDescent="0.25">
      <c r="B285" s="7"/>
      <c r="C285" s="8"/>
      <c r="D285" s="8"/>
      <c r="E285" s="8"/>
      <c r="F285" s="78"/>
      <c r="G285" s="61"/>
      <c r="H285" s="157"/>
      <c r="I285" s="8"/>
      <c r="J285" s="8"/>
      <c r="K285" s="8"/>
      <c r="L285" s="8"/>
    </row>
    <row r="286" spans="2:12" x14ac:dyDescent="0.25">
      <c r="B286" s="7"/>
      <c r="C286" s="8"/>
      <c r="D286" s="8"/>
      <c r="E286" s="8"/>
      <c r="F286" s="78"/>
      <c r="G286" s="61"/>
      <c r="H286" s="157"/>
      <c r="I286" s="8"/>
      <c r="J286" s="8"/>
      <c r="K286" s="8"/>
      <c r="L286" s="8"/>
    </row>
    <row r="287" spans="2:12" x14ac:dyDescent="0.25">
      <c r="B287" s="7"/>
      <c r="C287" s="8"/>
      <c r="D287" s="8"/>
      <c r="E287" s="8"/>
      <c r="F287" s="78"/>
      <c r="G287" s="61"/>
      <c r="H287" s="157"/>
      <c r="I287" s="8"/>
      <c r="J287" s="8"/>
      <c r="K287" s="8"/>
      <c r="L287" s="8"/>
    </row>
    <row r="288" spans="2:12" x14ac:dyDescent="0.25">
      <c r="B288" s="7"/>
      <c r="C288" s="8"/>
      <c r="D288" s="8"/>
      <c r="E288" s="8"/>
      <c r="F288" s="78"/>
      <c r="G288" s="61"/>
      <c r="H288" s="157"/>
      <c r="I288" s="8"/>
      <c r="J288" s="8"/>
      <c r="K288" s="8"/>
      <c r="L288" s="8"/>
    </row>
    <row r="289" spans="2:12" x14ac:dyDescent="0.25">
      <c r="B289" s="7"/>
      <c r="C289" s="8"/>
      <c r="D289" s="8"/>
      <c r="E289" s="8"/>
      <c r="F289" s="78"/>
      <c r="G289" s="61"/>
      <c r="H289" s="157"/>
      <c r="I289" s="8"/>
      <c r="J289" s="8"/>
      <c r="K289" s="8"/>
      <c r="L289" s="8"/>
    </row>
    <row r="290" spans="2:12" x14ac:dyDescent="0.25">
      <c r="B290" s="7"/>
      <c r="C290" s="8"/>
      <c r="D290" s="8"/>
      <c r="E290" s="8"/>
      <c r="F290" s="78"/>
      <c r="G290" s="61"/>
      <c r="H290" s="157"/>
      <c r="I290" s="8"/>
      <c r="J290" s="8"/>
      <c r="K290" s="8"/>
      <c r="L290" s="8"/>
    </row>
    <row r="291" spans="2:12" x14ac:dyDescent="0.25">
      <c r="B291" s="7"/>
      <c r="C291" s="8"/>
      <c r="D291" s="8"/>
      <c r="E291" s="8"/>
      <c r="F291" s="78"/>
      <c r="G291" s="61"/>
      <c r="H291" s="157"/>
      <c r="I291" s="8"/>
      <c r="J291" s="8"/>
      <c r="K291" s="8"/>
      <c r="L291" s="8"/>
    </row>
    <row r="292" spans="2:12" x14ac:dyDescent="0.25">
      <c r="B292" s="7"/>
      <c r="C292" s="8"/>
      <c r="D292" s="8"/>
      <c r="E292" s="8"/>
      <c r="F292" s="78"/>
      <c r="G292" s="61"/>
      <c r="H292" s="157"/>
      <c r="I292" s="8"/>
      <c r="J292" s="8"/>
      <c r="K292" s="8"/>
      <c r="L292" s="8"/>
    </row>
    <row r="293" spans="2:12" x14ac:dyDescent="0.25">
      <c r="B293" s="7"/>
      <c r="C293" s="8"/>
      <c r="D293" s="8"/>
      <c r="E293" s="8"/>
      <c r="F293" s="78"/>
      <c r="G293" s="61"/>
      <c r="H293" s="157"/>
      <c r="I293" s="8"/>
      <c r="J293" s="8"/>
      <c r="K293" s="8"/>
      <c r="L293" s="8"/>
    </row>
    <row r="294" spans="2:12" x14ac:dyDescent="0.25">
      <c r="B294" s="7"/>
      <c r="C294" s="8"/>
      <c r="D294" s="8"/>
      <c r="E294" s="8"/>
      <c r="F294" s="78"/>
      <c r="G294" s="61"/>
      <c r="H294" s="157"/>
      <c r="I294" s="8"/>
      <c r="J294" s="8"/>
      <c r="K294" s="8"/>
      <c r="L294" s="8"/>
    </row>
    <row r="295" spans="2:12" x14ac:dyDescent="0.25">
      <c r="B295" s="7"/>
      <c r="C295" s="8"/>
      <c r="D295" s="8"/>
      <c r="E295" s="8"/>
      <c r="F295" s="78"/>
      <c r="G295" s="61"/>
      <c r="H295" s="157"/>
      <c r="I295" s="8"/>
      <c r="J295" s="8"/>
      <c r="K295" s="8"/>
      <c r="L295" s="8"/>
    </row>
    <row r="296" spans="2:12" x14ac:dyDescent="0.25">
      <c r="B296" s="7"/>
      <c r="C296" s="8"/>
      <c r="D296" s="8"/>
      <c r="E296" s="8"/>
      <c r="F296" s="78"/>
      <c r="G296" s="61"/>
      <c r="H296" s="157"/>
      <c r="I296" s="8"/>
      <c r="J296" s="8"/>
      <c r="K296" s="8"/>
      <c r="L296" s="8"/>
    </row>
    <row r="297" spans="2:12" x14ac:dyDescent="0.25">
      <c r="B297" s="7"/>
      <c r="C297" s="8"/>
      <c r="D297" s="8"/>
      <c r="E297" s="8"/>
      <c r="F297" s="78"/>
      <c r="G297" s="61"/>
      <c r="H297" s="157"/>
      <c r="I297" s="8"/>
      <c r="J297" s="8"/>
      <c r="K297" s="8"/>
      <c r="L297" s="8"/>
    </row>
    <row r="298" spans="2:12" x14ac:dyDescent="0.25">
      <c r="B298" s="7"/>
      <c r="C298" s="8"/>
      <c r="D298" s="8"/>
      <c r="E298" s="8"/>
      <c r="F298" s="78"/>
      <c r="G298" s="61"/>
      <c r="H298" s="157"/>
      <c r="I298" s="8"/>
      <c r="J298" s="8"/>
      <c r="K298" s="8"/>
      <c r="L298" s="8"/>
    </row>
    <row r="299" spans="2:12" x14ac:dyDescent="0.25">
      <c r="B299" s="7"/>
      <c r="C299" s="8"/>
      <c r="D299" s="8"/>
      <c r="E299" s="8"/>
      <c r="F299" s="78"/>
      <c r="G299" s="61"/>
      <c r="H299" s="157"/>
      <c r="I299" s="8"/>
      <c r="J299" s="8"/>
      <c r="K299" s="8"/>
      <c r="L299" s="8"/>
    </row>
    <row r="300" spans="2:12" x14ac:dyDescent="0.25">
      <c r="B300" s="7"/>
      <c r="C300" s="8"/>
      <c r="D300" s="8"/>
      <c r="E300" s="8"/>
      <c r="F300" s="78"/>
      <c r="G300" s="61"/>
      <c r="H300" s="157"/>
      <c r="I300" s="8"/>
      <c r="J300" s="8"/>
      <c r="K300" s="8"/>
      <c r="L300" s="8"/>
    </row>
    <row r="301" spans="2:12" x14ac:dyDescent="0.25">
      <c r="B301" s="7"/>
      <c r="C301" s="8"/>
      <c r="D301" s="8"/>
      <c r="E301" s="8"/>
      <c r="F301" s="78"/>
      <c r="G301" s="61"/>
      <c r="H301" s="157"/>
      <c r="I301" s="8"/>
      <c r="J301" s="8"/>
      <c r="K301" s="8"/>
      <c r="L301" s="8"/>
    </row>
    <row r="302" spans="2:12" x14ac:dyDescent="0.25">
      <c r="B302" s="7"/>
      <c r="C302" s="8"/>
      <c r="D302" s="8"/>
      <c r="E302" s="8"/>
      <c r="F302" s="78"/>
      <c r="G302" s="61"/>
      <c r="H302" s="157"/>
      <c r="I302" s="8"/>
      <c r="J302" s="8"/>
      <c r="K302" s="8"/>
      <c r="L302" s="8"/>
    </row>
    <row r="303" spans="2:12" x14ac:dyDescent="0.25">
      <c r="B303" s="7"/>
      <c r="C303" s="8"/>
      <c r="D303" s="8"/>
      <c r="E303" s="8"/>
      <c r="F303" s="78"/>
      <c r="G303" s="61"/>
      <c r="H303" s="157"/>
      <c r="I303" s="8"/>
      <c r="J303" s="8"/>
      <c r="K303" s="8"/>
      <c r="L303" s="8"/>
    </row>
    <row r="304" spans="2:12" x14ac:dyDescent="0.25">
      <c r="B304" s="7"/>
      <c r="C304" s="8"/>
      <c r="D304" s="8"/>
      <c r="E304" s="8"/>
      <c r="F304" s="78"/>
      <c r="G304" s="61"/>
      <c r="H304" s="157"/>
      <c r="I304" s="8"/>
      <c r="J304" s="8"/>
      <c r="K304" s="8"/>
      <c r="L304" s="8"/>
    </row>
    <row r="305" spans="2:12" x14ac:dyDescent="0.25">
      <c r="B305" s="7"/>
      <c r="C305" s="8"/>
      <c r="D305" s="8"/>
      <c r="E305" s="8"/>
      <c r="F305" s="78"/>
      <c r="G305" s="61"/>
      <c r="H305" s="157"/>
      <c r="I305" s="8"/>
      <c r="J305" s="8"/>
      <c r="K305" s="8"/>
      <c r="L305" s="8"/>
    </row>
    <row r="306" spans="2:12" x14ac:dyDescent="0.25">
      <c r="B306" s="7"/>
      <c r="C306" s="8"/>
      <c r="D306" s="8"/>
      <c r="E306" s="8"/>
      <c r="F306" s="78"/>
      <c r="G306" s="61"/>
      <c r="H306" s="157"/>
      <c r="I306" s="8"/>
      <c r="J306" s="8"/>
      <c r="K306" s="8"/>
      <c r="L306" s="8"/>
    </row>
    <row r="307" spans="2:12" x14ac:dyDescent="0.25">
      <c r="B307" s="7"/>
      <c r="C307" s="8"/>
      <c r="D307" s="8"/>
      <c r="E307" s="8"/>
      <c r="F307" s="78"/>
      <c r="G307" s="61"/>
      <c r="H307" s="157"/>
      <c r="I307" s="8"/>
      <c r="J307" s="8"/>
      <c r="K307" s="8"/>
      <c r="L307" s="8"/>
    </row>
    <row r="308" spans="2:12" x14ac:dyDescent="0.25">
      <c r="B308" s="7"/>
      <c r="C308" s="8"/>
      <c r="D308" s="8"/>
      <c r="E308" s="8"/>
      <c r="F308" s="78"/>
      <c r="G308" s="61"/>
      <c r="H308" s="157"/>
      <c r="I308" s="8"/>
      <c r="J308" s="8"/>
      <c r="K308" s="8"/>
      <c r="L308" s="8"/>
    </row>
    <row r="309" spans="2:12" x14ac:dyDescent="0.25">
      <c r="B309" s="7"/>
      <c r="C309" s="8"/>
      <c r="D309" s="8"/>
      <c r="E309" s="8"/>
      <c r="F309" s="78"/>
      <c r="G309" s="61"/>
      <c r="H309" s="157"/>
      <c r="I309" s="8"/>
      <c r="J309" s="8"/>
      <c r="K309" s="8"/>
      <c r="L309" s="8"/>
    </row>
    <row r="310" spans="2:12" x14ac:dyDescent="0.25">
      <c r="B310" s="7"/>
      <c r="C310" s="8"/>
      <c r="D310" s="8"/>
      <c r="E310" s="8"/>
      <c r="F310" s="78"/>
      <c r="G310" s="61"/>
      <c r="H310" s="157"/>
      <c r="I310" s="8"/>
      <c r="J310" s="8"/>
      <c r="K310" s="8"/>
      <c r="L310" s="8"/>
    </row>
    <row r="311" spans="2:12" x14ac:dyDescent="0.25">
      <c r="B311" s="7"/>
      <c r="C311" s="8"/>
      <c r="D311" s="8"/>
      <c r="E311" s="8"/>
      <c r="F311" s="78"/>
      <c r="G311" s="61"/>
      <c r="H311" s="157"/>
      <c r="I311" s="8"/>
      <c r="J311" s="8"/>
      <c r="K311" s="8"/>
      <c r="L311" s="8"/>
    </row>
    <row r="312" spans="2:12" x14ac:dyDescent="0.25">
      <c r="B312" s="7"/>
      <c r="C312" s="8"/>
      <c r="D312" s="8"/>
      <c r="E312" s="8"/>
      <c r="F312" s="78"/>
      <c r="G312" s="61"/>
      <c r="H312" s="157"/>
      <c r="I312" s="8"/>
      <c r="J312" s="8"/>
      <c r="K312" s="8"/>
      <c r="L312" s="8"/>
    </row>
    <row r="313" spans="2:12" x14ac:dyDescent="0.25">
      <c r="B313" s="7"/>
      <c r="C313" s="8"/>
      <c r="D313" s="8"/>
      <c r="E313" s="8"/>
      <c r="F313" s="78"/>
      <c r="G313" s="61"/>
      <c r="H313" s="157"/>
      <c r="I313" s="8"/>
      <c r="J313" s="8"/>
      <c r="K313" s="8"/>
      <c r="L313" s="8"/>
    </row>
    <row r="314" spans="2:12" x14ac:dyDescent="0.25">
      <c r="B314" s="7"/>
      <c r="C314" s="8"/>
      <c r="D314" s="8"/>
      <c r="E314" s="8"/>
      <c r="F314" s="78"/>
      <c r="G314" s="61"/>
      <c r="H314" s="157"/>
      <c r="I314" s="8"/>
      <c r="J314" s="8"/>
      <c r="K314" s="8"/>
      <c r="L314" s="8"/>
    </row>
    <row r="315" spans="2:12" x14ac:dyDescent="0.25">
      <c r="B315" s="7"/>
      <c r="C315" s="8"/>
      <c r="D315" s="8"/>
      <c r="E315" s="8"/>
      <c r="F315" s="78"/>
      <c r="G315" s="61"/>
      <c r="H315" s="157"/>
      <c r="I315" s="8"/>
      <c r="J315" s="8"/>
      <c r="K315" s="8"/>
      <c r="L315" s="8"/>
    </row>
    <row r="316" spans="2:12" x14ac:dyDescent="0.25">
      <c r="B316" s="7"/>
      <c r="C316" s="8"/>
      <c r="D316" s="8"/>
      <c r="E316" s="8"/>
      <c r="F316" s="78"/>
      <c r="G316" s="61"/>
      <c r="H316" s="157"/>
      <c r="I316" s="8"/>
      <c r="J316" s="8"/>
      <c r="K316" s="8"/>
      <c r="L316" s="8"/>
    </row>
    <row r="317" spans="2:12" x14ac:dyDescent="0.25">
      <c r="B317" s="7"/>
      <c r="C317" s="8"/>
      <c r="D317" s="8"/>
      <c r="E317" s="8"/>
      <c r="F317" s="78"/>
      <c r="G317" s="61"/>
      <c r="H317" s="157"/>
      <c r="I317" s="8"/>
      <c r="J317" s="8"/>
      <c r="K317" s="8"/>
      <c r="L317" s="8"/>
    </row>
    <row r="318" spans="2:12" x14ac:dyDescent="0.25">
      <c r="B318" s="7"/>
      <c r="C318" s="8"/>
      <c r="D318" s="8"/>
      <c r="E318" s="8"/>
      <c r="F318" s="78"/>
      <c r="G318" s="61"/>
      <c r="H318" s="157"/>
      <c r="I318" s="8"/>
      <c r="J318" s="8"/>
      <c r="K318" s="8"/>
      <c r="L318" s="8"/>
    </row>
    <row r="319" spans="2:12" x14ac:dyDescent="0.25">
      <c r="B319" s="7"/>
      <c r="C319" s="8"/>
      <c r="D319" s="8"/>
      <c r="E319" s="8"/>
      <c r="F319" s="78"/>
      <c r="G319" s="61"/>
      <c r="H319" s="157"/>
      <c r="I319" s="8"/>
      <c r="J319" s="8"/>
      <c r="K319" s="8"/>
      <c r="L319" s="8"/>
    </row>
    <row r="320" spans="2:12" x14ac:dyDescent="0.25">
      <c r="B320" s="7"/>
      <c r="C320" s="8"/>
      <c r="D320" s="8"/>
      <c r="E320" s="8"/>
      <c r="F320" s="78"/>
      <c r="G320" s="61"/>
      <c r="H320" s="157"/>
      <c r="I320" s="8"/>
      <c r="J320" s="8"/>
      <c r="K320" s="8"/>
      <c r="L320" s="8"/>
    </row>
    <row r="321" spans="2:12" x14ac:dyDescent="0.25">
      <c r="B321" s="7"/>
      <c r="C321" s="8"/>
      <c r="D321" s="8"/>
      <c r="E321" s="8"/>
      <c r="F321" s="78"/>
      <c r="G321" s="61"/>
      <c r="H321" s="157"/>
      <c r="I321" s="8"/>
      <c r="J321" s="8"/>
      <c r="K321" s="8"/>
      <c r="L321" s="8"/>
    </row>
    <row r="322" spans="2:12" x14ac:dyDescent="0.25">
      <c r="B322" s="7"/>
      <c r="C322" s="8"/>
      <c r="D322" s="8"/>
      <c r="E322" s="8"/>
      <c r="F322" s="78"/>
      <c r="G322" s="61"/>
      <c r="H322" s="157"/>
      <c r="I322" s="8"/>
      <c r="J322" s="8"/>
      <c r="K322" s="8"/>
      <c r="L322" s="8"/>
    </row>
    <row r="323" spans="2:12" x14ac:dyDescent="0.25">
      <c r="B323" s="7"/>
      <c r="C323" s="8"/>
      <c r="D323" s="8"/>
      <c r="E323" s="8"/>
      <c r="F323" s="78"/>
      <c r="G323" s="61"/>
      <c r="H323" s="157"/>
      <c r="I323" s="8"/>
      <c r="J323" s="8"/>
      <c r="K323" s="8"/>
      <c r="L323" s="8"/>
    </row>
    <row r="324" spans="2:12" x14ac:dyDescent="0.25">
      <c r="B324" s="7"/>
      <c r="C324" s="8"/>
      <c r="D324" s="8"/>
      <c r="E324" s="8"/>
      <c r="F324" s="78"/>
      <c r="G324" s="61"/>
      <c r="H324" s="157"/>
      <c r="I324" s="8"/>
      <c r="J324" s="8"/>
      <c r="K324" s="8"/>
      <c r="L324" s="8"/>
    </row>
    <row r="325" spans="2:12" x14ac:dyDescent="0.25">
      <c r="B325" s="7"/>
      <c r="C325" s="8"/>
      <c r="D325" s="8"/>
      <c r="E325" s="8"/>
      <c r="F325" s="78"/>
      <c r="G325" s="61"/>
      <c r="H325" s="157"/>
      <c r="I325" s="8"/>
      <c r="J325" s="8"/>
      <c r="K325" s="8"/>
      <c r="L325" s="8"/>
    </row>
    <row r="326" spans="2:12" x14ac:dyDescent="0.25">
      <c r="B326" s="7"/>
      <c r="C326" s="8"/>
      <c r="D326" s="8"/>
      <c r="E326" s="8"/>
      <c r="F326" s="78"/>
      <c r="G326" s="61"/>
      <c r="H326" s="157"/>
      <c r="I326" s="8"/>
      <c r="J326" s="8"/>
      <c r="K326" s="8"/>
      <c r="L326" s="8"/>
    </row>
    <row r="327" spans="2:12" x14ac:dyDescent="0.25">
      <c r="B327" s="7"/>
      <c r="C327" s="8"/>
      <c r="D327" s="8"/>
      <c r="E327" s="8"/>
      <c r="F327" s="78"/>
      <c r="G327" s="61"/>
      <c r="H327" s="157"/>
      <c r="I327" s="8"/>
      <c r="J327" s="8"/>
      <c r="K327" s="8"/>
      <c r="L327" s="8"/>
    </row>
    <row r="328" spans="2:12" x14ac:dyDescent="0.25">
      <c r="B328" s="7"/>
      <c r="C328" s="8"/>
      <c r="D328" s="8"/>
      <c r="E328" s="8"/>
      <c r="F328" s="78"/>
      <c r="G328" s="61"/>
      <c r="H328" s="157"/>
      <c r="I328" s="8"/>
      <c r="J328" s="8"/>
      <c r="K328" s="8"/>
      <c r="L328" s="8"/>
    </row>
    <row r="329" spans="2:12" x14ac:dyDescent="0.25">
      <c r="B329" s="7"/>
      <c r="C329" s="8"/>
      <c r="D329" s="8"/>
      <c r="E329" s="8"/>
      <c r="F329" s="78"/>
      <c r="G329" s="61"/>
      <c r="H329" s="157"/>
      <c r="I329" s="8"/>
      <c r="J329" s="8"/>
      <c r="K329" s="8"/>
      <c r="L329" s="8"/>
    </row>
    <row r="330" spans="2:12" x14ac:dyDescent="0.25">
      <c r="B330" s="7"/>
      <c r="C330" s="8"/>
      <c r="D330" s="8"/>
      <c r="E330" s="8"/>
      <c r="F330" s="78"/>
      <c r="G330" s="61"/>
      <c r="H330" s="157"/>
      <c r="I330" s="8"/>
      <c r="J330" s="8"/>
      <c r="K330" s="8"/>
      <c r="L330" s="8"/>
    </row>
    <row r="331" spans="2:12" x14ac:dyDescent="0.25">
      <c r="B331" s="7"/>
      <c r="C331" s="8"/>
      <c r="D331" s="8"/>
      <c r="E331" s="8"/>
      <c r="F331" s="78"/>
      <c r="G331" s="61"/>
      <c r="H331" s="157"/>
      <c r="I331" s="8"/>
      <c r="J331" s="8"/>
      <c r="K331" s="8"/>
      <c r="L331" s="8"/>
    </row>
    <row r="332" spans="2:12" x14ac:dyDescent="0.25">
      <c r="B332" s="7"/>
      <c r="C332" s="8"/>
      <c r="D332" s="8"/>
      <c r="E332" s="8"/>
      <c r="F332" s="78"/>
      <c r="G332" s="61"/>
      <c r="H332" s="157"/>
      <c r="I332" s="8"/>
      <c r="J332" s="8"/>
      <c r="K332" s="8"/>
      <c r="L332" s="8"/>
    </row>
    <row r="333" spans="2:12" x14ac:dyDescent="0.25">
      <c r="B333" s="7"/>
      <c r="C333" s="8"/>
      <c r="D333" s="8"/>
      <c r="E333" s="8"/>
      <c r="F333" s="78"/>
      <c r="G333" s="61"/>
      <c r="H333" s="157"/>
      <c r="I333" s="8"/>
      <c r="J333" s="8"/>
      <c r="K333" s="8"/>
      <c r="L333" s="8"/>
    </row>
    <row r="334" spans="2:12" x14ac:dyDescent="0.25">
      <c r="B334" s="7"/>
      <c r="C334" s="8"/>
      <c r="D334" s="8"/>
      <c r="E334" s="8"/>
      <c r="F334" s="78"/>
      <c r="G334" s="61"/>
      <c r="H334" s="157"/>
      <c r="I334" s="8"/>
      <c r="J334" s="8"/>
      <c r="K334" s="8"/>
      <c r="L334" s="8"/>
    </row>
    <row r="335" spans="2:12" x14ac:dyDescent="0.25">
      <c r="B335" s="7"/>
      <c r="C335" s="8"/>
      <c r="D335" s="8"/>
      <c r="E335" s="8"/>
      <c r="F335" s="78"/>
      <c r="G335" s="61"/>
      <c r="H335" s="157"/>
      <c r="I335" s="8"/>
      <c r="J335" s="8"/>
      <c r="K335" s="8"/>
      <c r="L335" s="8"/>
    </row>
    <row r="336" spans="2:12" x14ac:dyDescent="0.25">
      <c r="B336" s="7"/>
      <c r="C336" s="8"/>
      <c r="D336" s="8"/>
      <c r="E336" s="8"/>
      <c r="F336" s="78"/>
      <c r="G336" s="61"/>
      <c r="H336" s="157"/>
      <c r="I336" s="8"/>
      <c r="J336" s="8"/>
      <c r="K336" s="8"/>
      <c r="L336" s="8"/>
    </row>
    <row r="337" spans="2:12" x14ac:dyDescent="0.25">
      <c r="B337" s="7"/>
      <c r="C337" s="8"/>
      <c r="D337" s="8"/>
      <c r="E337" s="8"/>
      <c r="F337" s="78"/>
      <c r="G337" s="61"/>
      <c r="H337" s="157"/>
      <c r="I337" s="8"/>
      <c r="J337" s="8"/>
      <c r="K337" s="8"/>
      <c r="L337" s="8"/>
    </row>
    <row r="338" spans="2:12" x14ac:dyDescent="0.25">
      <c r="B338" s="7"/>
      <c r="C338" s="8"/>
      <c r="D338" s="8"/>
      <c r="E338" s="8"/>
      <c r="F338" s="78"/>
      <c r="G338" s="61"/>
      <c r="H338" s="157"/>
      <c r="I338" s="8"/>
      <c r="J338" s="8"/>
      <c r="K338" s="8"/>
      <c r="L338" s="8"/>
    </row>
    <row r="339" spans="2:12" x14ac:dyDescent="0.25">
      <c r="B339" s="7"/>
      <c r="C339" s="8"/>
      <c r="D339" s="8"/>
      <c r="E339" s="8"/>
      <c r="F339" s="78"/>
      <c r="G339" s="61"/>
      <c r="H339" s="157"/>
      <c r="I339" s="8"/>
      <c r="J339" s="8"/>
      <c r="K339" s="8"/>
      <c r="L339" s="8"/>
    </row>
    <row r="340" spans="2:12" x14ac:dyDescent="0.25">
      <c r="B340" s="7"/>
      <c r="C340" s="8"/>
      <c r="D340" s="8"/>
      <c r="E340" s="8"/>
      <c r="F340" s="78"/>
      <c r="G340" s="61"/>
      <c r="H340" s="157"/>
      <c r="I340" s="8"/>
      <c r="J340" s="8"/>
      <c r="K340" s="8"/>
      <c r="L340" s="8"/>
    </row>
    <row r="341" spans="2:12" x14ac:dyDescent="0.25">
      <c r="B341" s="7"/>
      <c r="C341" s="8"/>
      <c r="D341" s="8"/>
      <c r="E341" s="8"/>
      <c r="F341" s="78"/>
      <c r="G341" s="61"/>
      <c r="H341" s="157"/>
      <c r="I341" s="8"/>
      <c r="J341" s="8"/>
      <c r="K341" s="8"/>
      <c r="L341" s="8"/>
    </row>
    <row r="342" spans="2:12" x14ac:dyDescent="0.25">
      <c r="B342" s="7"/>
      <c r="C342" s="8"/>
      <c r="D342" s="8"/>
      <c r="E342" s="8"/>
      <c r="F342" s="78"/>
      <c r="G342" s="61"/>
      <c r="H342" s="157"/>
      <c r="I342" s="8"/>
      <c r="J342" s="8"/>
      <c r="K342" s="8"/>
      <c r="L342" s="8"/>
    </row>
    <row r="343" spans="2:12" x14ac:dyDescent="0.25">
      <c r="B343" s="7"/>
      <c r="C343" s="8"/>
      <c r="D343" s="8"/>
      <c r="E343" s="8"/>
      <c r="F343" s="78"/>
      <c r="G343" s="61"/>
      <c r="H343" s="157"/>
      <c r="I343" s="8"/>
      <c r="J343" s="8"/>
      <c r="K343" s="8"/>
      <c r="L343" s="8"/>
    </row>
    <row r="344" spans="2:12" x14ac:dyDescent="0.25">
      <c r="B344" s="7"/>
      <c r="C344" s="8"/>
      <c r="D344" s="8"/>
      <c r="E344" s="8"/>
      <c r="F344" s="78"/>
      <c r="G344" s="61"/>
      <c r="H344" s="157"/>
      <c r="I344" s="8"/>
      <c r="J344" s="8"/>
      <c r="K344" s="8"/>
      <c r="L344" s="8"/>
    </row>
    <row r="345" spans="2:12" x14ac:dyDescent="0.25">
      <c r="B345" s="7"/>
      <c r="C345" s="8"/>
      <c r="D345" s="8"/>
      <c r="E345" s="8"/>
      <c r="F345" s="78"/>
      <c r="G345" s="61"/>
      <c r="H345" s="157"/>
      <c r="I345" s="8"/>
      <c r="J345" s="8"/>
      <c r="K345" s="8"/>
      <c r="L345" s="8"/>
    </row>
    <row r="346" spans="2:12" x14ac:dyDescent="0.25">
      <c r="B346" s="7"/>
      <c r="C346" s="8"/>
      <c r="D346" s="8"/>
      <c r="E346" s="8"/>
      <c r="F346" s="78"/>
      <c r="G346" s="61"/>
      <c r="H346" s="157"/>
      <c r="I346" s="8"/>
      <c r="J346" s="8"/>
      <c r="K346" s="8"/>
      <c r="L346" s="8"/>
    </row>
    <row r="347" spans="2:12" x14ac:dyDescent="0.25">
      <c r="B347" s="7"/>
      <c r="C347" s="8"/>
      <c r="D347" s="8"/>
      <c r="E347" s="8"/>
      <c r="F347" s="78"/>
      <c r="G347" s="61"/>
      <c r="H347" s="157"/>
      <c r="I347" s="8"/>
      <c r="J347" s="8"/>
      <c r="K347" s="8"/>
      <c r="L347" s="8"/>
    </row>
    <row r="348" spans="2:12" x14ac:dyDescent="0.25">
      <c r="B348" s="7"/>
      <c r="C348" s="8"/>
      <c r="D348" s="8"/>
      <c r="E348" s="8"/>
      <c r="F348" s="78"/>
      <c r="G348" s="61"/>
      <c r="H348" s="157"/>
      <c r="I348" s="8"/>
      <c r="J348" s="8"/>
      <c r="K348" s="8"/>
      <c r="L348" s="8"/>
    </row>
    <row r="349" spans="2:12" x14ac:dyDescent="0.25">
      <c r="B349" s="7"/>
      <c r="C349" s="8"/>
      <c r="D349" s="8"/>
      <c r="E349" s="8"/>
      <c r="F349" s="78"/>
      <c r="G349" s="61"/>
      <c r="H349" s="157"/>
      <c r="I349" s="8"/>
      <c r="J349" s="8"/>
      <c r="K349" s="8"/>
      <c r="L349" s="8"/>
    </row>
    <row r="350" spans="2:12" x14ac:dyDescent="0.25">
      <c r="B350" s="7"/>
      <c r="C350" s="8"/>
      <c r="D350" s="8"/>
      <c r="E350" s="8"/>
      <c r="F350" s="78"/>
      <c r="G350" s="61"/>
      <c r="H350" s="157"/>
      <c r="I350" s="8"/>
      <c r="J350" s="8"/>
      <c r="K350" s="8"/>
      <c r="L350" s="8"/>
    </row>
    <row r="351" spans="2:12" x14ac:dyDescent="0.25">
      <c r="B351" s="7"/>
      <c r="C351" s="8"/>
      <c r="D351" s="8"/>
      <c r="E351" s="8"/>
      <c r="F351" s="78"/>
      <c r="G351" s="61"/>
      <c r="H351" s="157"/>
      <c r="I351" s="8"/>
      <c r="J351" s="8"/>
      <c r="K351" s="8"/>
      <c r="L351" s="8"/>
    </row>
    <row r="352" spans="2:12" x14ac:dyDescent="0.25">
      <c r="B352" s="7"/>
      <c r="C352" s="8"/>
      <c r="D352" s="8"/>
      <c r="E352" s="8"/>
      <c r="F352" s="78"/>
      <c r="G352" s="61"/>
      <c r="H352" s="157"/>
      <c r="I352" s="8"/>
      <c r="J352" s="8"/>
      <c r="K352" s="8"/>
      <c r="L352" s="8"/>
    </row>
    <row r="353" spans="2:12" x14ac:dyDescent="0.25">
      <c r="B353" s="7"/>
      <c r="C353" s="8"/>
      <c r="D353" s="8"/>
      <c r="E353" s="8"/>
      <c r="F353" s="78"/>
      <c r="G353" s="61"/>
      <c r="H353" s="157"/>
      <c r="I353" s="8"/>
      <c r="J353" s="8"/>
      <c r="K353" s="8"/>
      <c r="L353" s="8"/>
    </row>
    <row r="354" spans="2:12" x14ac:dyDescent="0.25">
      <c r="B354" s="7"/>
      <c r="C354" s="8"/>
      <c r="D354" s="8"/>
      <c r="E354" s="8"/>
      <c r="F354" s="78"/>
      <c r="G354" s="61"/>
      <c r="H354" s="157"/>
      <c r="I354" s="8"/>
      <c r="J354" s="8"/>
      <c r="K354" s="8"/>
      <c r="L354" s="8"/>
    </row>
    <row r="355" spans="2:12" x14ac:dyDescent="0.25">
      <c r="B355" s="7"/>
      <c r="C355" s="8"/>
      <c r="D355" s="8"/>
      <c r="E355" s="8"/>
      <c r="F355" s="78"/>
      <c r="G355" s="61"/>
      <c r="H355" s="157"/>
      <c r="I355" s="8"/>
      <c r="J355" s="8"/>
      <c r="K355" s="8"/>
      <c r="L355" s="8"/>
    </row>
    <row r="356" spans="2:12" x14ac:dyDescent="0.25">
      <c r="B356" s="7"/>
      <c r="C356" s="8"/>
      <c r="D356" s="8"/>
      <c r="E356" s="8"/>
      <c r="F356" s="78"/>
      <c r="G356" s="61"/>
      <c r="H356" s="157"/>
      <c r="I356" s="8"/>
      <c r="J356" s="8"/>
      <c r="K356" s="8"/>
      <c r="L356" s="8"/>
    </row>
    <row r="357" spans="2:12" x14ac:dyDescent="0.25">
      <c r="B357" s="7"/>
      <c r="C357" s="8"/>
      <c r="D357" s="8"/>
      <c r="E357" s="8"/>
      <c r="F357" s="78"/>
      <c r="G357" s="61"/>
      <c r="H357" s="157"/>
      <c r="I357" s="8"/>
      <c r="J357" s="8"/>
      <c r="K357" s="8"/>
      <c r="L357" s="8"/>
    </row>
    <row r="358" spans="2:12" x14ac:dyDescent="0.25">
      <c r="B358" s="7"/>
      <c r="C358" s="8"/>
      <c r="D358" s="8"/>
      <c r="E358" s="8"/>
      <c r="F358" s="78"/>
      <c r="G358" s="61"/>
      <c r="H358" s="157"/>
      <c r="I358" s="8"/>
      <c r="J358" s="8"/>
      <c r="K358" s="8"/>
      <c r="L358" s="8"/>
    </row>
    <row r="359" spans="2:12" x14ac:dyDescent="0.25">
      <c r="B359" s="7"/>
      <c r="C359" s="8"/>
      <c r="D359" s="8"/>
      <c r="E359" s="8"/>
      <c r="F359" s="78"/>
      <c r="G359" s="61"/>
      <c r="H359" s="157"/>
      <c r="I359" s="8"/>
      <c r="J359" s="8"/>
      <c r="K359" s="8"/>
      <c r="L359" s="8"/>
    </row>
    <row r="360" spans="2:12" x14ac:dyDescent="0.25">
      <c r="B360" s="7"/>
      <c r="C360" s="8"/>
      <c r="D360" s="8"/>
      <c r="E360" s="8"/>
      <c r="F360" s="78"/>
      <c r="G360" s="61"/>
      <c r="H360" s="157"/>
      <c r="I360" s="8"/>
      <c r="J360" s="8"/>
      <c r="K360" s="8"/>
      <c r="L360" s="8"/>
    </row>
    <row r="361" spans="2:12" x14ac:dyDescent="0.25">
      <c r="B361" s="7"/>
      <c r="C361" s="8"/>
      <c r="D361" s="8"/>
      <c r="E361" s="8"/>
      <c r="F361" s="78"/>
      <c r="G361" s="61"/>
      <c r="H361" s="157"/>
      <c r="I361" s="8"/>
      <c r="J361" s="8"/>
      <c r="K361" s="8"/>
      <c r="L361" s="8"/>
    </row>
    <row r="362" spans="2:12" x14ac:dyDescent="0.25">
      <c r="B362" s="7"/>
      <c r="C362" s="8"/>
      <c r="D362" s="8"/>
      <c r="E362" s="8"/>
      <c r="F362" s="78"/>
      <c r="G362" s="61"/>
      <c r="H362" s="157"/>
      <c r="I362" s="8"/>
      <c r="J362" s="8"/>
      <c r="K362" s="8"/>
      <c r="L362" s="8"/>
    </row>
    <row r="363" spans="2:12" x14ac:dyDescent="0.25">
      <c r="B363" s="7"/>
      <c r="C363" s="8"/>
      <c r="D363" s="8"/>
      <c r="E363" s="8"/>
      <c r="F363" s="78"/>
      <c r="G363" s="61"/>
      <c r="H363" s="157"/>
      <c r="I363" s="8"/>
      <c r="J363" s="8"/>
      <c r="K363" s="8"/>
      <c r="L363" s="8"/>
    </row>
    <row r="364" spans="2:12" x14ac:dyDescent="0.25">
      <c r="B364" s="7"/>
      <c r="C364" s="8"/>
      <c r="D364" s="8"/>
      <c r="E364" s="8"/>
      <c r="F364" s="78"/>
      <c r="G364" s="61"/>
      <c r="H364" s="157"/>
      <c r="I364" s="8"/>
      <c r="J364" s="8"/>
      <c r="K364" s="8"/>
      <c r="L364" s="8"/>
    </row>
    <row r="365" spans="2:12" x14ac:dyDescent="0.25">
      <c r="B365" s="7"/>
      <c r="C365" s="8"/>
      <c r="D365" s="8"/>
      <c r="E365" s="8"/>
      <c r="F365" s="78"/>
      <c r="G365" s="61"/>
      <c r="H365" s="157"/>
      <c r="I365" s="8"/>
      <c r="J365" s="8"/>
      <c r="K365" s="8"/>
      <c r="L365" s="8"/>
    </row>
    <row r="366" spans="2:12" x14ac:dyDescent="0.25">
      <c r="B366" s="7"/>
      <c r="C366" s="8"/>
      <c r="D366" s="8"/>
      <c r="E366" s="8"/>
      <c r="F366" s="78"/>
      <c r="G366" s="61"/>
      <c r="H366" s="157"/>
      <c r="I366" s="8"/>
      <c r="J366" s="8"/>
      <c r="K366" s="8"/>
      <c r="L366" s="8"/>
    </row>
    <row r="367" spans="2:12" x14ac:dyDescent="0.25">
      <c r="B367" s="7"/>
      <c r="C367" s="8"/>
      <c r="D367" s="8"/>
      <c r="E367" s="8"/>
      <c r="F367" s="78"/>
      <c r="G367" s="61"/>
      <c r="H367" s="157"/>
      <c r="I367" s="8"/>
      <c r="J367" s="8"/>
      <c r="K367" s="8"/>
      <c r="L367" s="8"/>
    </row>
    <row r="368" spans="2:12" x14ac:dyDescent="0.25">
      <c r="B368" s="7"/>
      <c r="C368" s="8"/>
      <c r="D368" s="8"/>
      <c r="E368" s="8"/>
      <c r="F368" s="78"/>
      <c r="G368" s="61"/>
      <c r="H368" s="157"/>
      <c r="I368" s="8"/>
      <c r="J368" s="8"/>
      <c r="K368" s="8"/>
      <c r="L368" s="8"/>
    </row>
    <row r="369" spans="2:12" x14ac:dyDescent="0.25">
      <c r="B369" s="7"/>
      <c r="C369" s="8"/>
      <c r="D369" s="8"/>
      <c r="E369" s="8"/>
      <c r="F369" s="78"/>
      <c r="G369" s="61"/>
      <c r="H369" s="157"/>
      <c r="I369" s="8"/>
      <c r="J369" s="8"/>
      <c r="K369" s="8"/>
      <c r="L369" s="8"/>
    </row>
    <row r="370" spans="2:12" x14ac:dyDescent="0.25">
      <c r="B370" s="7"/>
      <c r="C370" s="8"/>
      <c r="D370" s="8"/>
      <c r="E370" s="8"/>
      <c r="F370" s="78"/>
      <c r="G370" s="61"/>
      <c r="H370" s="157"/>
      <c r="I370" s="8"/>
      <c r="J370" s="8"/>
      <c r="K370" s="8"/>
      <c r="L370" s="8"/>
    </row>
    <row r="371" spans="2:12" x14ac:dyDescent="0.25">
      <c r="B371" s="7"/>
      <c r="C371" s="8"/>
      <c r="D371" s="8"/>
      <c r="E371" s="8"/>
      <c r="F371" s="78"/>
      <c r="G371" s="61"/>
      <c r="H371" s="157"/>
      <c r="I371" s="8"/>
      <c r="J371" s="8"/>
      <c r="K371" s="8"/>
      <c r="L371" s="8"/>
    </row>
    <row r="372" spans="2:12" x14ac:dyDescent="0.25">
      <c r="B372" s="7"/>
      <c r="C372" s="8"/>
      <c r="D372" s="8"/>
      <c r="E372" s="8"/>
      <c r="F372" s="78"/>
      <c r="G372" s="61"/>
      <c r="H372" s="157"/>
      <c r="I372" s="8"/>
      <c r="J372" s="8"/>
      <c r="K372" s="8"/>
      <c r="L372" s="8"/>
    </row>
    <row r="373" spans="2:12" x14ac:dyDescent="0.25">
      <c r="B373" s="7"/>
      <c r="C373" s="8"/>
      <c r="D373" s="8"/>
      <c r="E373" s="8"/>
      <c r="F373" s="78"/>
      <c r="G373" s="61"/>
      <c r="H373" s="157"/>
      <c r="I373" s="8"/>
      <c r="J373" s="8"/>
      <c r="K373" s="8"/>
      <c r="L373" s="8"/>
    </row>
    <row r="374" spans="2:12" x14ac:dyDescent="0.25">
      <c r="B374" s="7"/>
      <c r="C374" s="8"/>
      <c r="D374" s="8"/>
      <c r="E374" s="8"/>
      <c r="F374" s="78"/>
      <c r="G374" s="61"/>
      <c r="H374" s="157"/>
      <c r="I374" s="8"/>
      <c r="J374" s="8"/>
      <c r="K374" s="8"/>
      <c r="L374" s="8"/>
    </row>
    <row r="375" spans="2:12" x14ac:dyDescent="0.25">
      <c r="B375" s="7"/>
      <c r="C375" s="8"/>
      <c r="D375" s="8"/>
      <c r="E375" s="8"/>
      <c r="F375" s="78"/>
      <c r="G375" s="61"/>
      <c r="H375" s="157"/>
      <c r="I375" s="8"/>
      <c r="J375" s="8"/>
      <c r="K375" s="8"/>
      <c r="L375" s="8"/>
    </row>
    <row r="376" spans="2:12" x14ac:dyDescent="0.25">
      <c r="B376" s="7"/>
      <c r="C376" s="8"/>
      <c r="D376" s="8"/>
      <c r="E376" s="8"/>
      <c r="F376" s="78"/>
      <c r="G376" s="61"/>
      <c r="H376" s="157"/>
      <c r="I376" s="8"/>
      <c r="J376" s="8"/>
      <c r="K376" s="8"/>
      <c r="L376" s="8"/>
    </row>
    <row r="377" spans="2:12" x14ac:dyDescent="0.25">
      <c r="B377" s="7"/>
      <c r="C377" s="8"/>
      <c r="D377" s="8"/>
      <c r="E377" s="8"/>
      <c r="F377" s="78"/>
      <c r="G377" s="61"/>
      <c r="H377" s="157"/>
      <c r="I377" s="8"/>
      <c r="J377" s="8"/>
      <c r="K377" s="8"/>
      <c r="L377" s="8"/>
    </row>
    <row r="378" spans="2:12" x14ac:dyDescent="0.25">
      <c r="B378" s="7"/>
      <c r="C378" s="8"/>
      <c r="D378" s="8"/>
      <c r="E378" s="8"/>
      <c r="F378" s="78"/>
      <c r="G378" s="61"/>
      <c r="H378" s="157"/>
      <c r="I378" s="8"/>
      <c r="J378" s="8"/>
      <c r="K378" s="8"/>
      <c r="L378" s="8"/>
    </row>
    <row r="379" spans="2:12" x14ac:dyDescent="0.25">
      <c r="B379" s="7"/>
      <c r="C379" s="8"/>
      <c r="D379" s="8"/>
      <c r="E379" s="8"/>
      <c r="F379" s="78"/>
      <c r="G379" s="61"/>
      <c r="H379" s="157"/>
      <c r="I379" s="8"/>
      <c r="J379" s="8"/>
      <c r="K379" s="8"/>
      <c r="L379" s="8"/>
    </row>
    <row r="380" spans="2:12" x14ac:dyDescent="0.25">
      <c r="B380" s="7"/>
      <c r="C380" s="8"/>
      <c r="D380" s="8"/>
      <c r="E380" s="8"/>
      <c r="F380" s="78"/>
      <c r="G380" s="61"/>
      <c r="H380" s="157"/>
      <c r="I380" s="8"/>
      <c r="J380" s="8"/>
      <c r="K380" s="8"/>
      <c r="L380" s="8"/>
    </row>
    <row r="381" spans="2:12" x14ac:dyDescent="0.25">
      <c r="B381" s="7"/>
      <c r="C381" s="8"/>
      <c r="D381" s="8"/>
      <c r="E381" s="8"/>
      <c r="F381" s="78"/>
      <c r="G381" s="61"/>
      <c r="H381" s="157"/>
      <c r="I381" s="8"/>
      <c r="J381" s="8"/>
      <c r="K381" s="8"/>
      <c r="L381" s="8"/>
    </row>
    <row r="382" spans="2:12" x14ac:dyDescent="0.25">
      <c r="B382" s="7"/>
      <c r="C382" s="8"/>
      <c r="D382" s="8"/>
      <c r="E382" s="8"/>
      <c r="F382" s="78"/>
      <c r="G382" s="61"/>
      <c r="H382" s="157"/>
      <c r="I382" s="8"/>
      <c r="J382" s="8"/>
      <c r="K382" s="8"/>
      <c r="L382" s="8"/>
    </row>
    <row r="383" spans="2:12" x14ac:dyDescent="0.25">
      <c r="B383" s="7"/>
      <c r="C383" s="8"/>
      <c r="D383" s="8"/>
      <c r="E383" s="8"/>
      <c r="F383" s="78"/>
      <c r="G383" s="61"/>
      <c r="H383" s="157"/>
      <c r="I383" s="8"/>
      <c r="J383" s="8"/>
      <c r="K383" s="8"/>
      <c r="L383" s="8"/>
    </row>
    <row r="384" spans="2:12" x14ac:dyDescent="0.25">
      <c r="B384" s="7"/>
      <c r="C384" s="8"/>
      <c r="D384" s="8"/>
      <c r="E384" s="8"/>
      <c r="F384" s="78"/>
      <c r="G384" s="61"/>
      <c r="H384" s="157"/>
      <c r="I384" s="8"/>
      <c r="J384" s="8"/>
      <c r="K384" s="8"/>
      <c r="L384" s="8"/>
    </row>
    <row r="385" spans="2:12" x14ac:dyDescent="0.25">
      <c r="B385" s="7"/>
      <c r="C385" s="8"/>
      <c r="D385" s="8"/>
      <c r="E385" s="8"/>
      <c r="F385" s="78"/>
      <c r="G385" s="61"/>
      <c r="H385" s="157"/>
      <c r="I385" s="8"/>
      <c r="J385" s="8"/>
      <c r="K385" s="8"/>
      <c r="L385" s="8"/>
    </row>
    <row r="386" spans="2:12" x14ac:dyDescent="0.25">
      <c r="B386" s="7"/>
      <c r="C386" s="8"/>
      <c r="D386" s="8"/>
      <c r="E386" s="8"/>
      <c r="F386" s="78"/>
      <c r="G386" s="61"/>
      <c r="H386" s="157"/>
      <c r="I386" s="8"/>
      <c r="J386" s="8"/>
      <c r="K386" s="8"/>
      <c r="L386" s="8"/>
    </row>
    <row r="387" spans="2:12" x14ac:dyDescent="0.25">
      <c r="B387" s="7"/>
      <c r="C387" s="8"/>
      <c r="D387" s="8"/>
      <c r="E387" s="8"/>
      <c r="F387" s="78"/>
      <c r="G387" s="61"/>
      <c r="H387" s="157"/>
      <c r="I387" s="8"/>
      <c r="J387" s="8"/>
      <c r="K387" s="8"/>
      <c r="L387" s="8"/>
    </row>
    <row r="388" spans="2:12" x14ac:dyDescent="0.25">
      <c r="B388" s="7"/>
      <c r="C388" s="8"/>
      <c r="D388" s="8"/>
      <c r="E388" s="8"/>
      <c r="F388" s="78"/>
      <c r="G388" s="61"/>
      <c r="H388" s="157"/>
      <c r="I388" s="8"/>
      <c r="J388" s="8"/>
      <c r="K388" s="8"/>
      <c r="L388" s="8"/>
    </row>
    <row r="389" spans="2:12" x14ac:dyDescent="0.25">
      <c r="B389" s="7"/>
      <c r="C389" s="8"/>
      <c r="D389" s="8"/>
      <c r="E389" s="8"/>
      <c r="F389" s="78"/>
      <c r="G389" s="61"/>
      <c r="H389" s="157"/>
      <c r="I389" s="8"/>
      <c r="J389" s="8"/>
      <c r="K389" s="8"/>
      <c r="L389" s="8"/>
    </row>
    <row r="390" spans="2:12" x14ac:dyDescent="0.25">
      <c r="B390" s="7"/>
      <c r="C390" s="8"/>
      <c r="D390" s="8"/>
      <c r="E390" s="8"/>
      <c r="F390" s="78"/>
      <c r="G390" s="61"/>
      <c r="H390" s="157"/>
      <c r="I390" s="8"/>
      <c r="J390" s="8"/>
      <c r="K390" s="8"/>
      <c r="L390" s="8"/>
    </row>
    <row r="391" spans="2:12" x14ac:dyDescent="0.25">
      <c r="B391" s="7"/>
      <c r="C391" s="8"/>
      <c r="D391" s="8"/>
      <c r="E391" s="8"/>
      <c r="F391" s="78"/>
      <c r="G391" s="61"/>
      <c r="H391" s="157"/>
      <c r="I391" s="8"/>
      <c r="J391" s="8"/>
      <c r="K391" s="8"/>
      <c r="L391" s="8"/>
    </row>
    <row r="392" spans="2:12" x14ac:dyDescent="0.25">
      <c r="B392" s="7"/>
      <c r="C392" s="8"/>
      <c r="D392" s="8"/>
      <c r="E392" s="8"/>
      <c r="F392" s="78"/>
      <c r="G392" s="61"/>
      <c r="H392" s="157"/>
      <c r="I392" s="8"/>
      <c r="J392" s="8"/>
      <c r="K392" s="8"/>
      <c r="L392" s="8"/>
    </row>
    <row r="393" spans="2:12" x14ac:dyDescent="0.25">
      <c r="B393" s="7"/>
      <c r="C393" s="8"/>
      <c r="D393" s="8"/>
      <c r="E393" s="8"/>
      <c r="F393" s="78"/>
      <c r="G393" s="61"/>
      <c r="H393" s="157"/>
      <c r="I393" s="8"/>
      <c r="J393" s="8"/>
      <c r="K393" s="8"/>
      <c r="L393" s="8"/>
    </row>
    <row r="394" spans="2:12" x14ac:dyDescent="0.25">
      <c r="B394" s="7"/>
      <c r="C394" s="8"/>
      <c r="D394" s="8"/>
      <c r="E394" s="8"/>
      <c r="F394" s="78"/>
      <c r="G394" s="61"/>
      <c r="H394" s="157"/>
      <c r="I394" s="8"/>
      <c r="J394" s="8"/>
      <c r="K394" s="8"/>
      <c r="L394" s="8"/>
    </row>
    <row r="395" spans="2:12" x14ac:dyDescent="0.25">
      <c r="B395" s="7"/>
      <c r="C395" s="8"/>
      <c r="D395" s="8"/>
      <c r="E395" s="8"/>
      <c r="F395" s="78"/>
      <c r="G395" s="61"/>
      <c r="H395" s="157"/>
      <c r="I395" s="8"/>
      <c r="J395" s="8"/>
      <c r="K395" s="8"/>
      <c r="L395" s="8"/>
    </row>
    <row r="396" spans="2:12" x14ac:dyDescent="0.25">
      <c r="B396" s="7"/>
      <c r="C396" s="8"/>
      <c r="D396" s="8"/>
      <c r="E396" s="8"/>
      <c r="F396" s="78"/>
      <c r="G396" s="61"/>
      <c r="H396" s="157"/>
      <c r="I396" s="8"/>
      <c r="J396" s="8"/>
      <c r="K396" s="8"/>
      <c r="L396" s="8"/>
    </row>
    <row r="397" spans="2:12" x14ac:dyDescent="0.25">
      <c r="B397" s="7"/>
      <c r="C397" s="8"/>
      <c r="D397" s="8"/>
      <c r="E397" s="8"/>
      <c r="F397" s="78"/>
      <c r="G397" s="61"/>
      <c r="H397" s="157"/>
      <c r="I397" s="8"/>
      <c r="J397" s="8"/>
      <c r="K397" s="8"/>
      <c r="L397" s="8"/>
    </row>
    <row r="398" spans="2:12" x14ac:dyDescent="0.25">
      <c r="B398" s="7"/>
      <c r="C398" s="8"/>
      <c r="D398" s="8"/>
      <c r="E398" s="8"/>
      <c r="F398" s="78"/>
      <c r="G398" s="61"/>
      <c r="H398" s="157"/>
      <c r="I398" s="8"/>
      <c r="J398" s="8"/>
      <c r="K398" s="8"/>
      <c r="L398" s="8"/>
    </row>
    <row r="399" spans="2:12" x14ac:dyDescent="0.25">
      <c r="B399" s="7"/>
      <c r="C399" s="8"/>
      <c r="D399" s="8"/>
      <c r="E399" s="8"/>
      <c r="F399" s="78"/>
      <c r="G399" s="61"/>
      <c r="H399" s="157"/>
      <c r="I399" s="8"/>
      <c r="J399" s="8"/>
      <c r="K399" s="8"/>
      <c r="L399" s="8"/>
    </row>
    <row r="400" spans="2:12" x14ac:dyDescent="0.25">
      <c r="B400" s="7"/>
      <c r="C400" s="8"/>
      <c r="D400" s="8"/>
      <c r="E400" s="8"/>
      <c r="F400" s="78"/>
      <c r="G400" s="61"/>
      <c r="H400" s="157"/>
      <c r="I400" s="8"/>
      <c r="J400" s="8"/>
      <c r="K400" s="8"/>
      <c r="L400" s="8"/>
    </row>
    <row r="401" spans="2:12" x14ac:dyDescent="0.25">
      <c r="B401" s="7"/>
      <c r="C401" s="8"/>
      <c r="D401" s="8"/>
      <c r="E401" s="8"/>
      <c r="F401" s="78"/>
      <c r="G401" s="61"/>
      <c r="H401" s="157"/>
      <c r="I401" s="8"/>
      <c r="J401" s="8"/>
      <c r="K401" s="8"/>
      <c r="L401" s="8"/>
    </row>
    <row r="402" spans="2:12" x14ac:dyDescent="0.25">
      <c r="B402" s="7"/>
      <c r="C402" s="8"/>
      <c r="D402" s="8"/>
      <c r="E402" s="8"/>
      <c r="F402" s="78"/>
      <c r="G402" s="61"/>
      <c r="H402" s="157"/>
      <c r="I402" s="8"/>
      <c r="J402" s="8"/>
      <c r="K402" s="8"/>
      <c r="L402" s="8"/>
    </row>
    <row r="403" spans="2:12" x14ac:dyDescent="0.25">
      <c r="B403" s="7"/>
      <c r="C403" s="8"/>
      <c r="D403" s="8"/>
      <c r="E403" s="8"/>
      <c r="F403" s="78"/>
      <c r="G403" s="61"/>
      <c r="H403" s="157"/>
      <c r="I403" s="8"/>
      <c r="J403" s="8"/>
      <c r="K403" s="8"/>
      <c r="L403" s="8"/>
    </row>
    <row r="404" spans="2:12" x14ac:dyDescent="0.25">
      <c r="B404" s="7"/>
      <c r="C404" s="8"/>
      <c r="D404" s="8"/>
      <c r="E404" s="8"/>
      <c r="F404" s="78"/>
      <c r="G404" s="61"/>
      <c r="H404" s="157"/>
      <c r="I404" s="8"/>
      <c r="J404" s="8"/>
      <c r="K404" s="8"/>
      <c r="L404" s="8"/>
    </row>
    <row r="405" spans="2:12" x14ac:dyDescent="0.25">
      <c r="B405" s="7"/>
      <c r="C405" s="8"/>
      <c r="D405" s="8"/>
      <c r="E405" s="8"/>
      <c r="F405" s="78"/>
      <c r="G405" s="61"/>
      <c r="H405" s="157"/>
      <c r="I405" s="8"/>
      <c r="J405" s="8"/>
      <c r="K405" s="8"/>
      <c r="L405" s="8"/>
    </row>
    <row r="406" spans="2:12" x14ac:dyDescent="0.25">
      <c r="B406" s="7"/>
      <c r="C406" s="8"/>
      <c r="D406" s="8"/>
      <c r="E406" s="8"/>
      <c r="F406" s="78"/>
      <c r="G406" s="61"/>
      <c r="H406" s="157"/>
      <c r="I406" s="8"/>
      <c r="J406" s="8"/>
      <c r="K406" s="8"/>
      <c r="L406" s="8"/>
    </row>
    <row r="407" spans="2:12" x14ac:dyDescent="0.25">
      <c r="B407" s="7"/>
      <c r="C407" s="8"/>
      <c r="D407" s="8"/>
      <c r="E407" s="8"/>
      <c r="F407" s="78"/>
      <c r="G407" s="61"/>
      <c r="H407" s="157"/>
      <c r="I407" s="8"/>
      <c r="J407" s="8"/>
      <c r="K407" s="8"/>
      <c r="L407" s="8"/>
    </row>
    <row r="408" spans="2:12" x14ac:dyDescent="0.25">
      <c r="B408" s="7"/>
      <c r="C408" s="8"/>
      <c r="D408" s="8"/>
      <c r="E408" s="8"/>
      <c r="F408" s="78"/>
      <c r="G408" s="61"/>
      <c r="H408" s="157"/>
      <c r="I408" s="8"/>
      <c r="J408" s="8"/>
      <c r="K408" s="8"/>
      <c r="L408" s="8"/>
    </row>
    <row r="409" spans="2:12" x14ac:dyDescent="0.25">
      <c r="B409" s="7"/>
      <c r="C409" s="8"/>
      <c r="D409" s="8"/>
      <c r="E409" s="8"/>
      <c r="F409" s="78"/>
      <c r="G409" s="61"/>
      <c r="H409" s="157"/>
      <c r="I409" s="8"/>
      <c r="J409" s="8"/>
      <c r="K409" s="8"/>
      <c r="L409" s="8"/>
    </row>
    <row r="410" spans="2:12" x14ac:dyDescent="0.25">
      <c r="B410" s="7"/>
      <c r="C410" s="8"/>
      <c r="D410" s="8"/>
      <c r="E410" s="8"/>
      <c r="F410" s="78"/>
      <c r="G410" s="61"/>
      <c r="H410" s="157"/>
      <c r="I410" s="8"/>
      <c r="J410" s="8"/>
      <c r="K410" s="8"/>
      <c r="L410" s="8"/>
    </row>
    <row r="411" spans="2:12" x14ac:dyDescent="0.25">
      <c r="B411" s="7"/>
      <c r="C411" s="8"/>
      <c r="D411" s="8"/>
      <c r="E411" s="8"/>
      <c r="F411" s="78"/>
      <c r="G411" s="61"/>
      <c r="H411" s="157"/>
      <c r="I411" s="8"/>
      <c r="J411" s="8"/>
      <c r="K411" s="8"/>
      <c r="L411" s="8"/>
    </row>
    <row r="412" spans="2:12" x14ac:dyDescent="0.25">
      <c r="B412" s="7"/>
      <c r="C412" s="8"/>
      <c r="D412" s="8"/>
      <c r="E412" s="8"/>
      <c r="F412" s="78"/>
      <c r="G412" s="61"/>
      <c r="H412" s="157"/>
      <c r="I412" s="8"/>
      <c r="J412" s="8"/>
      <c r="K412" s="8"/>
      <c r="L412" s="8"/>
    </row>
    <row r="413" spans="2:12" x14ac:dyDescent="0.25">
      <c r="B413" s="7"/>
      <c r="C413" s="8"/>
      <c r="D413" s="8"/>
      <c r="E413" s="8"/>
      <c r="F413" s="78"/>
      <c r="G413" s="61"/>
      <c r="H413" s="157"/>
      <c r="I413" s="8"/>
      <c r="J413" s="8"/>
      <c r="K413" s="8"/>
      <c r="L413" s="8"/>
    </row>
    <row r="414" spans="2:12" x14ac:dyDescent="0.25">
      <c r="B414" s="7"/>
      <c r="C414" s="8"/>
      <c r="D414" s="8"/>
      <c r="E414" s="8"/>
      <c r="F414" s="78"/>
      <c r="G414" s="61"/>
      <c r="H414" s="157"/>
      <c r="I414" s="8"/>
      <c r="J414" s="8"/>
      <c r="K414" s="8"/>
      <c r="L414" s="8"/>
    </row>
    <row r="415" spans="2:12" x14ac:dyDescent="0.25">
      <c r="B415" s="7"/>
      <c r="C415" s="8"/>
      <c r="D415" s="8"/>
      <c r="E415" s="8"/>
      <c r="F415" s="78"/>
      <c r="G415" s="61"/>
      <c r="H415" s="157"/>
      <c r="I415" s="8"/>
      <c r="J415" s="8"/>
      <c r="K415" s="8"/>
      <c r="L415" s="8"/>
    </row>
    <row r="416" spans="2:12" x14ac:dyDescent="0.25">
      <c r="B416" s="7"/>
      <c r="C416" s="8"/>
      <c r="D416" s="8"/>
      <c r="E416" s="8"/>
      <c r="F416" s="78"/>
      <c r="G416" s="61"/>
      <c r="H416" s="157"/>
      <c r="I416" s="8"/>
      <c r="J416" s="8"/>
      <c r="K416" s="8"/>
      <c r="L416" s="8"/>
    </row>
    <row r="417" spans="2:12" x14ac:dyDescent="0.25">
      <c r="B417" s="7"/>
      <c r="C417" s="8"/>
      <c r="D417" s="8"/>
      <c r="E417" s="8"/>
      <c r="F417" s="78"/>
      <c r="G417" s="61"/>
      <c r="H417" s="157"/>
      <c r="I417" s="8"/>
      <c r="J417" s="8"/>
      <c r="K417" s="8"/>
      <c r="L417" s="8"/>
    </row>
    <row r="418" spans="2:12" x14ac:dyDescent="0.25">
      <c r="B418" s="7"/>
      <c r="C418" s="8"/>
      <c r="D418" s="8"/>
      <c r="E418" s="8"/>
      <c r="F418" s="78"/>
      <c r="G418" s="61"/>
      <c r="H418" s="157"/>
      <c r="I418" s="8"/>
      <c r="J418" s="8"/>
      <c r="K418" s="8"/>
      <c r="L418" s="8"/>
    </row>
    <row r="419" spans="2:12" x14ac:dyDescent="0.25">
      <c r="B419" s="7"/>
      <c r="C419" s="8"/>
      <c r="D419" s="8"/>
      <c r="E419" s="8"/>
      <c r="F419" s="78"/>
      <c r="G419" s="61"/>
      <c r="H419" s="157"/>
      <c r="I419" s="8"/>
      <c r="J419" s="8"/>
      <c r="K419" s="8"/>
      <c r="L419" s="8"/>
    </row>
    <row r="420" spans="2:12" x14ac:dyDescent="0.25">
      <c r="B420" s="7"/>
      <c r="C420" s="8"/>
      <c r="D420" s="8"/>
      <c r="E420" s="8"/>
      <c r="F420" s="78"/>
      <c r="G420" s="61"/>
      <c r="H420" s="157"/>
      <c r="I420" s="8"/>
      <c r="J420" s="8"/>
      <c r="K420" s="8"/>
      <c r="L420" s="8"/>
    </row>
    <row r="421" spans="2:12" x14ac:dyDescent="0.25">
      <c r="B421" s="7"/>
      <c r="C421" s="8"/>
      <c r="D421" s="8"/>
      <c r="E421" s="8"/>
      <c r="F421" s="78"/>
      <c r="G421" s="61"/>
      <c r="H421" s="157"/>
      <c r="I421" s="8"/>
      <c r="J421" s="8"/>
      <c r="K421" s="8"/>
      <c r="L421" s="8"/>
    </row>
    <row r="422" spans="2:12" x14ac:dyDescent="0.25">
      <c r="B422" s="7"/>
      <c r="C422" s="8"/>
      <c r="D422" s="8"/>
      <c r="E422" s="8"/>
      <c r="F422" s="78"/>
      <c r="G422" s="61"/>
      <c r="H422" s="157"/>
      <c r="I422" s="8"/>
      <c r="J422" s="8"/>
      <c r="K422" s="8"/>
      <c r="L422" s="8"/>
    </row>
    <row r="423" spans="2:12" x14ac:dyDescent="0.25">
      <c r="B423" s="7"/>
      <c r="C423" s="8"/>
      <c r="D423" s="8"/>
      <c r="E423" s="8"/>
      <c r="F423" s="78"/>
      <c r="G423" s="61"/>
      <c r="H423" s="157"/>
      <c r="I423" s="8"/>
      <c r="J423" s="8"/>
      <c r="K423" s="8"/>
      <c r="L423" s="8"/>
    </row>
    <row r="424" spans="2:12" x14ac:dyDescent="0.25">
      <c r="B424" s="7"/>
      <c r="C424" s="8"/>
      <c r="D424" s="8"/>
      <c r="E424" s="8"/>
      <c r="F424" s="78"/>
      <c r="G424" s="61"/>
      <c r="H424" s="157"/>
      <c r="I424" s="8"/>
      <c r="J424" s="8"/>
      <c r="K424" s="8"/>
      <c r="L424" s="8"/>
    </row>
    <row r="425" spans="2:12" x14ac:dyDescent="0.25">
      <c r="B425" s="7"/>
      <c r="C425" s="8"/>
      <c r="D425" s="8"/>
      <c r="E425" s="8"/>
      <c r="F425" s="78"/>
      <c r="G425" s="61"/>
      <c r="H425" s="157"/>
      <c r="I425" s="8"/>
      <c r="J425" s="8"/>
      <c r="K425" s="8"/>
      <c r="L425" s="8"/>
    </row>
    <row r="426" spans="2:12" x14ac:dyDescent="0.25">
      <c r="B426" s="7"/>
      <c r="C426" s="8"/>
      <c r="D426" s="8"/>
      <c r="E426" s="8"/>
      <c r="F426" s="78"/>
      <c r="G426" s="61"/>
      <c r="H426" s="157"/>
      <c r="I426" s="8"/>
      <c r="J426" s="8"/>
      <c r="K426" s="8"/>
      <c r="L426" s="8"/>
    </row>
    <row r="427" spans="2:12" x14ac:dyDescent="0.25">
      <c r="B427" s="7"/>
      <c r="C427" s="8"/>
      <c r="D427" s="8"/>
      <c r="E427" s="8"/>
      <c r="F427" s="78"/>
      <c r="G427" s="61"/>
      <c r="H427" s="157"/>
      <c r="I427" s="8"/>
      <c r="J427" s="8"/>
      <c r="K427" s="8"/>
      <c r="L427" s="8"/>
    </row>
    <row r="428" spans="2:12" x14ac:dyDescent="0.25">
      <c r="B428" s="7"/>
      <c r="C428" s="8"/>
      <c r="D428" s="8"/>
      <c r="E428" s="8"/>
      <c r="F428" s="78"/>
      <c r="G428" s="61"/>
      <c r="H428" s="157"/>
      <c r="I428" s="8"/>
      <c r="J428" s="8"/>
      <c r="K428" s="8"/>
      <c r="L428" s="8"/>
    </row>
    <row r="429" spans="2:12" x14ac:dyDescent="0.25">
      <c r="B429" s="7"/>
      <c r="C429" s="8"/>
      <c r="D429" s="8"/>
      <c r="E429" s="8"/>
      <c r="F429" s="78"/>
      <c r="G429" s="61"/>
      <c r="H429" s="157"/>
      <c r="I429" s="8"/>
      <c r="J429" s="8"/>
      <c r="K429" s="8"/>
      <c r="L429" s="8"/>
    </row>
    <row r="430" spans="2:12" x14ac:dyDescent="0.25">
      <c r="B430" s="7"/>
      <c r="C430" s="8"/>
      <c r="D430" s="8"/>
      <c r="E430" s="8"/>
      <c r="F430" s="78"/>
      <c r="G430" s="61"/>
      <c r="H430" s="157"/>
      <c r="I430" s="8"/>
      <c r="J430" s="8"/>
      <c r="K430" s="8"/>
      <c r="L430" s="8"/>
    </row>
    <row r="431" spans="2:12" x14ac:dyDescent="0.25">
      <c r="B431" s="7"/>
      <c r="C431" s="8"/>
      <c r="D431" s="8"/>
      <c r="E431" s="8"/>
      <c r="F431" s="78"/>
      <c r="G431" s="61"/>
      <c r="H431" s="157"/>
      <c r="I431" s="8"/>
      <c r="J431" s="8"/>
      <c r="K431" s="8"/>
      <c r="L431" s="8"/>
    </row>
    <row r="432" spans="2:12" x14ac:dyDescent="0.25">
      <c r="B432" s="7"/>
      <c r="C432" s="8"/>
      <c r="D432" s="8"/>
      <c r="E432" s="8"/>
      <c r="F432" s="78"/>
      <c r="G432" s="61"/>
      <c r="H432" s="157"/>
      <c r="I432" s="8"/>
      <c r="J432" s="8"/>
      <c r="K432" s="8"/>
      <c r="L432" s="8"/>
    </row>
    <row r="433" spans="2:12" x14ac:dyDescent="0.25">
      <c r="B433" s="7"/>
      <c r="C433" s="8"/>
      <c r="D433" s="8"/>
      <c r="E433" s="8"/>
      <c r="F433" s="78"/>
      <c r="G433" s="61"/>
      <c r="H433" s="157"/>
      <c r="I433" s="8"/>
      <c r="J433" s="8"/>
      <c r="K433" s="8"/>
      <c r="L433" s="8"/>
    </row>
    <row r="434" spans="2:12" x14ac:dyDescent="0.25">
      <c r="B434" s="7"/>
      <c r="C434" s="8"/>
      <c r="D434" s="8"/>
      <c r="E434" s="8"/>
      <c r="F434" s="78"/>
      <c r="G434" s="61"/>
      <c r="H434" s="157"/>
      <c r="I434" s="8"/>
      <c r="J434" s="8"/>
      <c r="K434" s="8"/>
      <c r="L434" s="8"/>
    </row>
    <row r="435" spans="2:12" x14ac:dyDescent="0.25">
      <c r="B435" s="7"/>
      <c r="C435" s="8"/>
      <c r="D435" s="8"/>
      <c r="E435" s="8"/>
      <c r="F435" s="78"/>
      <c r="G435" s="61"/>
      <c r="H435" s="157"/>
      <c r="I435" s="8"/>
      <c r="J435" s="8"/>
      <c r="K435" s="8"/>
      <c r="L435" s="8"/>
    </row>
    <row r="436" spans="2:12" x14ac:dyDescent="0.25">
      <c r="B436" s="7"/>
      <c r="C436" s="8"/>
      <c r="D436" s="8"/>
      <c r="E436" s="8"/>
      <c r="F436" s="78"/>
      <c r="G436" s="61"/>
      <c r="H436" s="157"/>
      <c r="I436" s="8"/>
      <c r="J436" s="8"/>
      <c r="K436" s="8"/>
      <c r="L436" s="8"/>
    </row>
    <row r="437" spans="2:12" x14ac:dyDescent="0.25">
      <c r="B437" s="7"/>
      <c r="C437" s="8"/>
      <c r="D437" s="8"/>
      <c r="E437" s="8"/>
      <c r="F437" s="78"/>
      <c r="G437" s="61"/>
      <c r="H437" s="157"/>
      <c r="I437" s="8"/>
      <c r="J437" s="8"/>
      <c r="K437" s="8"/>
      <c r="L437" s="8"/>
    </row>
    <row r="438" spans="2:12" x14ac:dyDescent="0.25">
      <c r="B438" s="7"/>
      <c r="C438" s="8"/>
      <c r="D438" s="8"/>
      <c r="E438" s="8"/>
      <c r="F438" s="78"/>
      <c r="G438" s="61"/>
      <c r="H438" s="157"/>
      <c r="I438" s="8"/>
      <c r="J438" s="8"/>
      <c r="K438" s="8"/>
      <c r="L438" s="8"/>
    </row>
    <row r="439" spans="2:12" x14ac:dyDescent="0.25">
      <c r="B439" s="7"/>
      <c r="C439" s="8"/>
      <c r="D439" s="8"/>
      <c r="E439" s="8"/>
      <c r="F439" s="78"/>
      <c r="G439" s="61"/>
      <c r="H439" s="157"/>
      <c r="I439" s="8"/>
      <c r="J439" s="8"/>
      <c r="K439" s="8"/>
      <c r="L439" s="8"/>
    </row>
    <row r="440" spans="2:12" x14ac:dyDescent="0.25">
      <c r="B440" s="7"/>
      <c r="C440" s="8"/>
      <c r="D440" s="8"/>
      <c r="E440" s="8"/>
      <c r="F440" s="78"/>
      <c r="G440" s="61"/>
      <c r="H440" s="157"/>
      <c r="I440" s="8"/>
      <c r="J440" s="8"/>
      <c r="K440" s="8"/>
      <c r="L440" s="8"/>
    </row>
    <row r="441" spans="2:12" x14ac:dyDescent="0.25">
      <c r="B441" s="7"/>
      <c r="C441" s="8"/>
      <c r="D441" s="8"/>
      <c r="E441" s="8"/>
      <c r="F441" s="78"/>
      <c r="G441" s="61"/>
      <c r="H441" s="157"/>
      <c r="I441" s="8"/>
      <c r="J441" s="8"/>
      <c r="K441" s="8"/>
      <c r="L441" s="8"/>
    </row>
    <row r="442" spans="2:12" x14ac:dyDescent="0.25">
      <c r="B442" s="7"/>
      <c r="C442" s="8"/>
      <c r="D442" s="8"/>
      <c r="E442" s="8"/>
      <c r="F442" s="78"/>
      <c r="G442" s="61"/>
      <c r="H442" s="157"/>
      <c r="I442" s="8"/>
      <c r="J442" s="8"/>
      <c r="K442" s="8"/>
      <c r="L442" s="8"/>
    </row>
    <row r="443" spans="2:12" x14ac:dyDescent="0.25">
      <c r="B443" s="7"/>
      <c r="C443" s="8"/>
      <c r="D443" s="8"/>
      <c r="E443" s="8"/>
      <c r="F443" s="78"/>
      <c r="G443" s="61"/>
      <c r="H443" s="157"/>
      <c r="I443" s="8"/>
      <c r="J443" s="8"/>
      <c r="K443" s="8"/>
      <c r="L443" s="8"/>
    </row>
    <row r="444" spans="2:12" x14ac:dyDescent="0.25">
      <c r="B444" s="7"/>
      <c r="C444" s="8"/>
      <c r="D444" s="8"/>
      <c r="E444" s="8"/>
      <c r="F444" s="78"/>
      <c r="G444" s="61"/>
      <c r="H444" s="157"/>
      <c r="I444" s="8"/>
      <c r="J444" s="8"/>
      <c r="K444" s="8"/>
      <c r="L444" s="8"/>
    </row>
    <row r="445" spans="2:12" x14ac:dyDescent="0.25">
      <c r="B445" s="7"/>
      <c r="C445" s="8"/>
      <c r="D445" s="8"/>
      <c r="E445" s="8"/>
      <c r="F445" s="78"/>
      <c r="G445" s="61"/>
      <c r="H445" s="157"/>
      <c r="I445" s="8"/>
      <c r="J445" s="8"/>
      <c r="K445" s="8"/>
      <c r="L445" s="8"/>
    </row>
    <row r="446" spans="2:12" x14ac:dyDescent="0.25">
      <c r="B446" s="7"/>
      <c r="C446" s="8"/>
      <c r="D446" s="8"/>
      <c r="E446" s="8"/>
      <c r="F446" s="78"/>
      <c r="G446" s="61"/>
      <c r="H446" s="157"/>
      <c r="I446" s="8"/>
      <c r="J446" s="8"/>
      <c r="K446" s="8"/>
      <c r="L446" s="8"/>
    </row>
    <row r="447" spans="2:12" x14ac:dyDescent="0.25">
      <c r="B447" s="7"/>
      <c r="C447" s="8"/>
      <c r="D447" s="8"/>
      <c r="E447" s="8"/>
      <c r="F447" s="78"/>
      <c r="G447" s="61"/>
      <c r="H447" s="157"/>
      <c r="I447" s="8"/>
      <c r="J447" s="8"/>
      <c r="K447" s="8"/>
      <c r="L447" s="8"/>
    </row>
    <row r="448" spans="2:12" x14ac:dyDescent="0.25">
      <c r="B448" s="7"/>
      <c r="C448" s="8"/>
      <c r="D448" s="8"/>
      <c r="E448" s="8"/>
      <c r="F448" s="78"/>
      <c r="G448" s="61"/>
      <c r="H448" s="157"/>
      <c r="I448" s="8"/>
      <c r="J448" s="8"/>
      <c r="K448" s="8"/>
      <c r="L448" s="8"/>
    </row>
    <row r="449" spans="2:12" x14ac:dyDescent="0.25">
      <c r="B449" s="7"/>
      <c r="C449" s="8"/>
      <c r="D449" s="8"/>
      <c r="E449" s="8"/>
      <c r="F449" s="78"/>
      <c r="G449" s="61"/>
      <c r="H449" s="157"/>
      <c r="I449" s="8"/>
      <c r="J449" s="8"/>
      <c r="K449" s="8"/>
      <c r="L449" s="8"/>
    </row>
    <row r="450" spans="2:12" x14ac:dyDescent="0.25">
      <c r="B450" s="7"/>
      <c r="C450" s="8"/>
      <c r="D450" s="8"/>
      <c r="E450" s="8"/>
      <c r="F450" s="78"/>
      <c r="G450" s="61"/>
      <c r="H450" s="157"/>
      <c r="I450" s="8"/>
      <c r="J450" s="8"/>
      <c r="K450" s="8"/>
      <c r="L450" s="8"/>
    </row>
    <row r="451" spans="2:12" x14ac:dyDescent="0.25">
      <c r="B451" s="7"/>
      <c r="C451" s="8"/>
      <c r="D451" s="8"/>
      <c r="E451" s="8"/>
      <c r="F451" s="78"/>
      <c r="G451" s="61"/>
      <c r="H451" s="157"/>
      <c r="I451" s="8"/>
      <c r="J451" s="8"/>
      <c r="K451" s="8"/>
      <c r="L451" s="8"/>
    </row>
    <row r="452" spans="2:12" x14ac:dyDescent="0.25">
      <c r="B452" s="7"/>
      <c r="C452" s="8"/>
      <c r="D452" s="8"/>
      <c r="E452" s="8"/>
      <c r="F452" s="78"/>
      <c r="G452" s="61"/>
      <c r="H452" s="157"/>
      <c r="I452" s="8"/>
      <c r="J452" s="8"/>
      <c r="K452" s="8"/>
      <c r="L452" s="8"/>
    </row>
    <row r="453" spans="2:12" x14ac:dyDescent="0.25">
      <c r="B453" s="7"/>
      <c r="C453" s="8"/>
      <c r="D453" s="8"/>
      <c r="E453" s="8"/>
      <c r="F453" s="78"/>
      <c r="G453" s="61"/>
      <c r="H453" s="157"/>
      <c r="I453" s="8"/>
      <c r="J453" s="8"/>
      <c r="K453" s="8"/>
      <c r="L453" s="8"/>
    </row>
    <row r="454" spans="2:12" x14ac:dyDescent="0.25">
      <c r="B454" s="7"/>
      <c r="C454" s="8"/>
      <c r="D454" s="8"/>
      <c r="E454" s="8"/>
      <c r="F454" s="78"/>
      <c r="G454" s="61"/>
      <c r="H454" s="157"/>
      <c r="I454" s="8"/>
      <c r="J454" s="8"/>
      <c r="K454" s="8"/>
      <c r="L454" s="8"/>
    </row>
    <row r="455" spans="2:12" x14ac:dyDescent="0.25">
      <c r="B455" s="7"/>
      <c r="C455" s="8"/>
      <c r="D455" s="8"/>
      <c r="E455" s="8"/>
      <c r="F455" s="78"/>
      <c r="G455" s="61"/>
      <c r="H455" s="157"/>
      <c r="I455" s="8"/>
      <c r="J455" s="8"/>
      <c r="K455" s="8"/>
      <c r="L455" s="8"/>
    </row>
    <row r="456" spans="2:12" x14ac:dyDescent="0.25">
      <c r="B456" s="7"/>
      <c r="C456" s="8"/>
      <c r="D456" s="8"/>
      <c r="E456" s="8"/>
      <c r="F456" s="78"/>
      <c r="G456" s="61"/>
      <c r="H456" s="157"/>
      <c r="I456" s="8"/>
      <c r="J456" s="8"/>
      <c r="K456" s="8"/>
      <c r="L456" s="8"/>
    </row>
    <row r="457" spans="2:12" x14ac:dyDescent="0.25">
      <c r="B457" s="7"/>
      <c r="C457" s="8"/>
      <c r="D457" s="8"/>
      <c r="E457" s="8"/>
      <c r="F457" s="78"/>
      <c r="G457" s="61"/>
      <c r="H457" s="157"/>
      <c r="I457" s="8"/>
      <c r="J457" s="8"/>
      <c r="K457" s="8"/>
      <c r="L457" s="8"/>
    </row>
    <row r="458" spans="2:12" x14ac:dyDescent="0.25">
      <c r="B458" s="7"/>
      <c r="C458" s="8"/>
      <c r="D458" s="8"/>
      <c r="E458" s="8"/>
      <c r="F458" s="78"/>
      <c r="G458" s="61"/>
      <c r="H458" s="157"/>
      <c r="I458" s="8"/>
      <c r="J458" s="8"/>
      <c r="K458" s="8"/>
      <c r="L458" s="8"/>
    </row>
    <row r="459" spans="2:12" x14ac:dyDescent="0.25">
      <c r="B459" s="7"/>
      <c r="C459" s="8"/>
      <c r="D459" s="8"/>
      <c r="E459" s="8"/>
      <c r="F459" s="78"/>
      <c r="G459" s="61"/>
      <c r="H459" s="157"/>
      <c r="I459" s="8"/>
      <c r="J459" s="8"/>
      <c r="K459" s="8"/>
      <c r="L459" s="8"/>
    </row>
    <row r="460" spans="2:12" x14ac:dyDescent="0.25">
      <c r="B460" s="7"/>
      <c r="C460" s="8"/>
      <c r="D460" s="8"/>
      <c r="E460" s="8"/>
      <c r="F460" s="78"/>
      <c r="G460" s="61"/>
      <c r="H460" s="157"/>
      <c r="I460" s="8"/>
      <c r="J460" s="8"/>
      <c r="K460" s="8"/>
      <c r="L460" s="8"/>
    </row>
    <row r="461" spans="2:12" x14ac:dyDescent="0.25">
      <c r="B461" s="7"/>
      <c r="C461" s="8"/>
      <c r="D461" s="8"/>
      <c r="E461" s="8"/>
      <c r="F461" s="78"/>
      <c r="G461" s="61"/>
      <c r="H461" s="157"/>
      <c r="I461" s="8"/>
      <c r="J461" s="8"/>
      <c r="K461" s="8"/>
      <c r="L461" s="8"/>
    </row>
    <row r="462" spans="2:12" x14ac:dyDescent="0.25">
      <c r="B462" s="7"/>
      <c r="C462" s="8"/>
      <c r="D462" s="8"/>
      <c r="E462" s="8"/>
      <c r="F462" s="78"/>
      <c r="G462" s="61"/>
      <c r="H462" s="157"/>
      <c r="I462" s="8"/>
      <c r="J462" s="8"/>
      <c r="K462" s="8"/>
      <c r="L462" s="8"/>
    </row>
    <row r="463" spans="2:12" x14ac:dyDescent="0.25">
      <c r="B463" s="7"/>
      <c r="C463" s="8"/>
      <c r="D463" s="8"/>
      <c r="E463" s="8"/>
      <c r="F463" s="78"/>
      <c r="G463" s="61"/>
      <c r="H463" s="157"/>
      <c r="I463" s="8"/>
      <c r="J463" s="8"/>
      <c r="K463" s="8"/>
      <c r="L463" s="8"/>
    </row>
    <row r="464" spans="2:12" x14ac:dyDescent="0.25">
      <c r="B464" s="7"/>
      <c r="C464" s="8"/>
      <c r="D464" s="8"/>
      <c r="E464" s="8"/>
      <c r="F464" s="78"/>
      <c r="G464" s="61"/>
      <c r="H464" s="157"/>
      <c r="I464" s="8"/>
      <c r="J464" s="8"/>
      <c r="K464" s="8"/>
      <c r="L464" s="8"/>
    </row>
    <row r="465" spans="2:12" x14ac:dyDescent="0.25">
      <c r="B465" s="7"/>
      <c r="C465" s="8"/>
      <c r="D465" s="8"/>
      <c r="E465" s="8"/>
      <c r="F465" s="78"/>
      <c r="G465" s="61"/>
      <c r="H465" s="157"/>
      <c r="I465" s="8"/>
      <c r="J465" s="8"/>
      <c r="K465" s="8"/>
      <c r="L465" s="8"/>
    </row>
    <row r="466" spans="2:12" x14ac:dyDescent="0.25">
      <c r="B466" s="7"/>
      <c r="C466" s="8"/>
      <c r="D466" s="8"/>
      <c r="E466" s="8"/>
      <c r="F466" s="78"/>
      <c r="G466" s="61"/>
      <c r="H466" s="157"/>
      <c r="I466" s="8"/>
      <c r="J466" s="8"/>
      <c r="K466" s="8"/>
      <c r="L466" s="8"/>
    </row>
    <row r="467" spans="2:12" x14ac:dyDescent="0.25">
      <c r="B467" s="7"/>
      <c r="C467" s="8"/>
      <c r="D467" s="8"/>
      <c r="E467" s="8"/>
      <c r="F467" s="78"/>
      <c r="G467" s="61"/>
      <c r="H467" s="157"/>
      <c r="I467" s="8"/>
      <c r="J467" s="8"/>
      <c r="K467" s="8"/>
      <c r="L467" s="8"/>
    </row>
    <row r="468" spans="2:12" x14ac:dyDescent="0.25">
      <c r="B468" s="7"/>
      <c r="C468" s="8"/>
      <c r="D468" s="8"/>
      <c r="E468" s="8"/>
      <c r="F468" s="78"/>
      <c r="G468" s="61"/>
      <c r="H468" s="157"/>
      <c r="I468" s="8"/>
      <c r="J468" s="8"/>
      <c r="K468" s="8"/>
      <c r="L468" s="8"/>
    </row>
    <row r="469" spans="2:12" x14ac:dyDescent="0.25">
      <c r="B469" s="7"/>
      <c r="C469" s="8"/>
      <c r="D469" s="8"/>
      <c r="E469" s="8"/>
      <c r="F469" s="78"/>
      <c r="G469" s="61"/>
      <c r="H469" s="157"/>
      <c r="I469" s="8"/>
      <c r="J469" s="8"/>
      <c r="K469" s="8"/>
      <c r="L469" s="8"/>
    </row>
    <row r="470" spans="2:12" x14ac:dyDescent="0.25">
      <c r="B470" s="7"/>
      <c r="C470" s="8"/>
      <c r="D470" s="8"/>
      <c r="E470" s="8"/>
      <c r="F470" s="78"/>
      <c r="G470" s="61"/>
      <c r="H470" s="157"/>
      <c r="I470" s="8"/>
      <c r="J470" s="8"/>
      <c r="K470" s="8"/>
      <c r="L470" s="8"/>
    </row>
    <row r="471" spans="2:12" x14ac:dyDescent="0.25">
      <c r="B471" s="7"/>
      <c r="C471" s="8"/>
      <c r="D471" s="8"/>
      <c r="E471" s="8"/>
      <c r="F471" s="78"/>
      <c r="G471" s="61"/>
      <c r="H471" s="157"/>
      <c r="I471" s="8"/>
      <c r="J471" s="8"/>
      <c r="K471" s="8"/>
      <c r="L471" s="8"/>
    </row>
    <row r="472" spans="2:12" x14ac:dyDescent="0.25">
      <c r="B472" s="7"/>
      <c r="C472" s="8"/>
      <c r="D472" s="8"/>
      <c r="E472" s="8"/>
      <c r="F472" s="78"/>
      <c r="G472" s="61"/>
      <c r="H472" s="157"/>
      <c r="I472" s="8"/>
      <c r="J472" s="8"/>
      <c r="K472" s="8"/>
      <c r="L472" s="8"/>
    </row>
    <row r="473" spans="2:12" x14ac:dyDescent="0.25">
      <c r="B473" s="7"/>
      <c r="C473" s="8"/>
      <c r="D473" s="8"/>
      <c r="E473" s="8"/>
      <c r="F473" s="78"/>
      <c r="G473" s="61"/>
      <c r="H473" s="157"/>
      <c r="I473" s="8"/>
      <c r="J473" s="8"/>
      <c r="K473" s="8"/>
      <c r="L473" s="8"/>
    </row>
    <row r="474" spans="2:12" x14ac:dyDescent="0.25">
      <c r="B474" s="7"/>
      <c r="C474" s="8"/>
      <c r="D474" s="8"/>
      <c r="E474" s="8"/>
      <c r="F474" s="78"/>
      <c r="G474" s="61"/>
      <c r="H474" s="157"/>
      <c r="I474" s="8"/>
      <c r="J474" s="8"/>
      <c r="K474" s="8"/>
      <c r="L474" s="8"/>
    </row>
    <row r="475" spans="2:12" x14ac:dyDescent="0.25">
      <c r="B475" s="7"/>
      <c r="C475" s="8"/>
      <c r="D475" s="8"/>
      <c r="E475" s="8"/>
      <c r="F475" s="78"/>
      <c r="G475" s="61"/>
      <c r="H475" s="157"/>
      <c r="I475" s="8"/>
      <c r="J475" s="8"/>
      <c r="K475" s="8"/>
      <c r="L475" s="8"/>
    </row>
    <row r="476" spans="2:12" x14ac:dyDescent="0.25">
      <c r="B476" s="7"/>
      <c r="C476" s="8"/>
      <c r="D476" s="8"/>
      <c r="E476" s="8"/>
      <c r="F476" s="78"/>
      <c r="G476" s="61"/>
      <c r="H476" s="157"/>
      <c r="I476" s="8"/>
      <c r="J476" s="8"/>
      <c r="K476" s="8"/>
      <c r="L476" s="8"/>
    </row>
    <row r="477" spans="2:12" x14ac:dyDescent="0.25">
      <c r="B477" s="7"/>
      <c r="C477" s="8"/>
      <c r="D477" s="8"/>
      <c r="E477" s="8"/>
      <c r="F477" s="78"/>
      <c r="G477" s="61"/>
      <c r="H477" s="157"/>
      <c r="I477" s="8"/>
      <c r="J477" s="8"/>
      <c r="K477" s="8"/>
      <c r="L477" s="8"/>
    </row>
    <row r="478" spans="2:12" x14ac:dyDescent="0.25">
      <c r="B478" s="7"/>
      <c r="C478" s="8"/>
      <c r="D478" s="8"/>
      <c r="E478" s="8"/>
      <c r="F478" s="78"/>
      <c r="G478" s="61"/>
      <c r="H478" s="157"/>
      <c r="I478" s="8"/>
      <c r="J478" s="8"/>
      <c r="K478" s="8"/>
      <c r="L478" s="8"/>
    </row>
    <row r="479" spans="2:12" x14ac:dyDescent="0.25">
      <c r="B479" s="7"/>
      <c r="C479" s="8"/>
      <c r="D479" s="8"/>
      <c r="E479" s="8"/>
      <c r="F479" s="78"/>
      <c r="G479" s="61"/>
      <c r="H479" s="157"/>
      <c r="I479" s="8"/>
      <c r="J479" s="8"/>
      <c r="K479" s="8"/>
      <c r="L479" s="8"/>
    </row>
    <row r="480" spans="2:12" x14ac:dyDescent="0.25">
      <c r="B480" s="7"/>
      <c r="C480" s="8"/>
      <c r="D480" s="8"/>
      <c r="E480" s="8"/>
      <c r="F480" s="78"/>
      <c r="G480" s="61"/>
      <c r="H480" s="157"/>
      <c r="I480" s="8"/>
      <c r="J480" s="8"/>
      <c r="K480" s="8"/>
      <c r="L480" s="8"/>
    </row>
    <row r="481" spans="2:12" x14ac:dyDescent="0.25">
      <c r="B481" s="7"/>
      <c r="C481" s="8"/>
      <c r="D481" s="8"/>
      <c r="E481" s="8"/>
      <c r="F481" s="78"/>
      <c r="G481" s="61"/>
      <c r="H481" s="157"/>
      <c r="I481" s="8"/>
      <c r="J481" s="8"/>
      <c r="K481" s="8"/>
      <c r="L481" s="8"/>
    </row>
    <row r="482" spans="2:12" x14ac:dyDescent="0.25">
      <c r="B482" s="7"/>
      <c r="C482" s="8"/>
      <c r="D482" s="8"/>
      <c r="E482" s="8"/>
      <c r="F482" s="78"/>
      <c r="G482" s="61"/>
      <c r="H482" s="157"/>
      <c r="I482" s="8"/>
      <c r="J482" s="8"/>
      <c r="K482" s="8"/>
      <c r="L482" s="8"/>
    </row>
    <row r="483" spans="2:12" x14ac:dyDescent="0.25">
      <c r="B483" s="7"/>
      <c r="C483" s="8"/>
      <c r="D483" s="8"/>
      <c r="E483" s="8"/>
      <c r="F483" s="78"/>
      <c r="G483" s="61"/>
      <c r="H483" s="157"/>
      <c r="I483" s="8"/>
      <c r="J483" s="8"/>
      <c r="K483" s="8"/>
      <c r="L483" s="8"/>
    </row>
    <row r="484" spans="2:12" x14ac:dyDescent="0.25">
      <c r="B484" s="7"/>
      <c r="C484" s="8"/>
      <c r="D484" s="8"/>
      <c r="E484" s="8"/>
      <c r="F484" s="78"/>
      <c r="G484" s="61"/>
      <c r="H484" s="157"/>
      <c r="I484" s="8"/>
      <c r="J484" s="8"/>
      <c r="K484" s="8"/>
      <c r="L484" s="8"/>
    </row>
    <row r="485" spans="2:12" x14ac:dyDescent="0.25">
      <c r="B485" s="7"/>
      <c r="C485" s="8"/>
      <c r="D485" s="8"/>
      <c r="E485" s="8"/>
      <c r="F485" s="78"/>
      <c r="G485" s="61"/>
      <c r="H485" s="157"/>
      <c r="I485" s="8"/>
      <c r="J485" s="8"/>
      <c r="K485" s="8"/>
      <c r="L485" s="8"/>
    </row>
    <row r="486" spans="2:12" x14ac:dyDescent="0.25">
      <c r="B486" s="7"/>
      <c r="C486" s="8"/>
      <c r="D486" s="8"/>
      <c r="E486" s="8"/>
      <c r="F486" s="78"/>
      <c r="G486" s="61"/>
      <c r="H486" s="157"/>
      <c r="I486" s="8"/>
      <c r="J486" s="8"/>
      <c r="K486" s="8"/>
      <c r="L486" s="8"/>
    </row>
    <row r="487" spans="2:12" x14ac:dyDescent="0.25">
      <c r="B487" s="7"/>
      <c r="C487" s="8"/>
      <c r="D487" s="8"/>
      <c r="E487" s="8"/>
      <c r="F487" s="78"/>
      <c r="G487" s="61"/>
      <c r="H487" s="157"/>
      <c r="I487" s="8"/>
      <c r="J487" s="8"/>
      <c r="K487" s="8"/>
      <c r="L487" s="8"/>
    </row>
    <row r="488" spans="2:12" x14ac:dyDescent="0.25">
      <c r="B488" s="7"/>
      <c r="C488" s="8"/>
      <c r="D488" s="8"/>
      <c r="E488" s="8"/>
      <c r="F488" s="78"/>
      <c r="G488" s="61"/>
      <c r="H488" s="157"/>
      <c r="I488" s="8"/>
      <c r="J488" s="8"/>
      <c r="K488" s="8"/>
      <c r="L488" s="8"/>
    </row>
    <row r="489" spans="2:12" x14ac:dyDescent="0.25">
      <c r="B489" s="7"/>
      <c r="C489" s="8"/>
      <c r="D489" s="8"/>
      <c r="E489" s="8"/>
      <c r="F489" s="78"/>
      <c r="G489" s="61"/>
      <c r="H489" s="157"/>
      <c r="I489" s="8"/>
      <c r="J489" s="8"/>
      <c r="K489" s="8"/>
      <c r="L489" s="8"/>
    </row>
    <row r="490" spans="2:12" x14ac:dyDescent="0.25">
      <c r="B490" s="7"/>
      <c r="C490" s="8"/>
      <c r="D490" s="8"/>
      <c r="E490" s="8"/>
      <c r="F490" s="78"/>
      <c r="G490" s="61"/>
      <c r="H490" s="157"/>
      <c r="I490" s="8"/>
      <c r="J490" s="8"/>
      <c r="K490" s="8"/>
      <c r="L490" s="8"/>
    </row>
    <row r="491" spans="2:12" x14ac:dyDescent="0.25">
      <c r="B491" s="7"/>
      <c r="C491" s="8"/>
      <c r="D491" s="8"/>
      <c r="E491" s="8"/>
      <c r="F491" s="78"/>
      <c r="G491" s="61"/>
      <c r="H491" s="157"/>
      <c r="I491" s="8"/>
      <c r="J491" s="8"/>
      <c r="K491" s="8"/>
      <c r="L491" s="8"/>
    </row>
    <row r="492" spans="2:12" x14ac:dyDescent="0.25">
      <c r="B492" s="7"/>
      <c r="C492" s="8"/>
      <c r="D492" s="8"/>
      <c r="E492" s="8"/>
      <c r="F492" s="78"/>
      <c r="G492" s="61"/>
      <c r="H492" s="157"/>
      <c r="I492" s="8"/>
      <c r="J492" s="8"/>
      <c r="K492" s="8"/>
      <c r="L492" s="8"/>
    </row>
    <row r="493" spans="2:12" x14ac:dyDescent="0.25">
      <c r="B493" s="7"/>
      <c r="C493" s="8"/>
      <c r="D493" s="8"/>
      <c r="E493" s="8"/>
      <c r="F493" s="78"/>
      <c r="G493" s="61"/>
      <c r="H493" s="157"/>
      <c r="I493" s="8"/>
      <c r="J493" s="8"/>
      <c r="K493" s="8"/>
      <c r="L493" s="8"/>
    </row>
    <row r="494" spans="2:12" x14ac:dyDescent="0.25">
      <c r="B494" s="7"/>
      <c r="C494" s="8"/>
      <c r="D494" s="8"/>
      <c r="E494" s="8"/>
      <c r="F494" s="78"/>
      <c r="G494" s="61"/>
      <c r="H494" s="157"/>
      <c r="I494" s="8"/>
      <c r="J494" s="8"/>
      <c r="K494" s="8"/>
      <c r="L494" s="8"/>
    </row>
    <row r="495" spans="2:12" x14ac:dyDescent="0.25">
      <c r="B495" s="7"/>
      <c r="C495" s="8"/>
      <c r="D495" s="8"/>
      <c r="E495" s="8"/>
      <c r="F495" s="78"/>
      <c r="G495" s="61"/>
      <c r="H495" s="157"/>
      <c r="I495" s="8"/>
      <c r="J495" s="8"/>
      <c r="K495" s="8"/>
      <c r="L495" s="8"/>
    </row>
    <row r="496" spans="2:12" x14ac:dyDescent="0.25">
      <c r="B496" s="7"/>
      <c r="C496" s="8"/>
      <c r="D496" s="8"/>
      <c r="E496" s="8"/>
      <c r="F496" s="78"/>
      <c r="G496" s="61"/>
      <c r="H496" s="157"/>
      <c r="I496" s="8"/>
      <c r="J496" s="8"/>
      <c r="K496" s="8"/>
      <c r="L496" s="8"/>
    </row>
    <row r="497" spans="2:12" x14ac:dyDescent="0.25">
      <c r="B497" s="7"/>
      <c r="C497" s="8"/>
      <c r="D497" s="8"/>
      <c r="E497" s="8"/>
      <c r="F497" s="78"/>
      <c r="G497" s="61"/>
      <c r="H497" s="157"/>
      <c r="I497" s="8"/>
      <c r="J497" s="8"/>
      <c r="K497" s="8"/>
      <c r="L497" s="8"/>
    </row>
    <row r="498" spans="2:12" x14ac:dyDescent="0.25">
      <c r="B498" s="7"/>
      <c r="C498" s="8"/>
      <c r="D498" s="8"/>
      <c r="E498" s="8"/>
      <c r="F498" s="78"/>
      <c r="G498" s="61"/>
      <c r="H498" s="157"/>
      <c r="I498" s="8"/>
      <c r="J498" s="8"/>
      <c r="K498" s="8"/>
      <c r="L498" s="8"/>
    </row>
    <row r="499" spans="2:12" x14ac:dyDescent="0.25">
      <c r="B499" s="7"/>
      <c r="C499" s="8"/>
      <c r="D499" s="8"/>
      <c r="E499" s="8"/>
      <c r="F499" s="78"/>
      <c r="G499" s="61"/>
      <c r="H499" s="157"/>
      <c r="I499" s="8"/>
      <c r="J499" s="8"/>
      <c r="K499" s="8"/>
      <c r="L499" s="8"/>
    </row>
    <row r="500" spans="2:12" x14ac:dyDescent="0.25">
      <c r="B500" s="7"/>
      <c r="C500" s="8"/>
      <c r="D500" s="8"/>
      <c r="E500" s="8"/>
      <c r="F500" s="78"/>
      <c r="G500" s="61"/>
      <c r="H500" s="157"/>
      <c r="I500" s="8"/>
      <c r="J500" s="8"/>
      <c r="K500" s="8"/>
      <c r="L500" s="8"/>
    </row>
    <row r="501" spans="2:12" x14ac:dyDescent="0.25">
      <c r="B501" s="7"/>
      <c r="C501" s="8"/>
      <c r="D501" s="8"/>
      <c r="E501" s="8"/>
      <c r="F501" s="78"/>
      <c r="G501" s="61"/>
      <c r="H501" s="157"/>
      <c r="I501" s="8"/>
      <c r="J501" s="8"/>
      <c r="K501" s="8"/>
      <c r="L501" s="8"/>
    </row>
    <row r="502" spans="2:12" x14ac:dyDescent="0.25">
      <c r="B502" s="7"/>
      <c r="C502" s="8"/>
      <c r="D502" s="8"/>
      <c r="E502" s="8"/>
      <c r="F502" s="78"/>
      <c r="G502" s="61"/>
      <c r="H502" s="157"/>
      <c r="I502" s="8"/>
      <c r="J502" s="8"/>
      <c r="K502" s="8"/>
      <c r="L502" s="8"/>
    </row>
    <row r="503" spans="2:12" x14ac:dyDescent="0.25">
      <c r="B503" s="7"/>
      <c r="C503" s="8"/>
      <c r="D503" s="8"/>
      <c r="E503" s="8"/>
      <c r="F503" s="78"/>
      <c r="G503" s="61"/>
      <c r="H503" s="157"/>
      <c r="I503" s="8"/>
      <c r="J503" s="8"/>
      <c r="K503" s="8"/>
      <c r="L503" s="8"/>
    </row>
    <row r="504" spans="2:12" x14ac:dyDescent="0.25">
      <c r="B504" s="7"/>
      <c r="C504" s="8"/>
      <c r="D504" s="8"/>
      <c r="E504" s="8"/>
      <c r="F504" s="78"/>
      <c r="G504" s="61"/>
      <c r="H504" s="157"/>
      <c r="I504" s="8"/>
      <c r="J504" s="8"/>
      <c r="K504" s="8"/>
      <c r="L504" s="8"/>
    </row>
    <row r="505" spans="2:12" x14ac:dyDescent="0.25">
      <c r="B505" s="7"/>
      <c r="C505" s="8"/>
      <c r="D505" s="8"/>
      <c r="E505" s="8"/>
      <c r="F505" s="78"/>
      <c r="G505" s="61"/>
      <c r="H505" s="157"/>
      <c r="I505" s="8"/>
      <c r="J505" s="8"/>
      <c r="K505" s="8"/>
      <c r="L505" s="8"/>
    </row>
    <row r="506" spans="2:12" x14ac:dyDescent="0.25">
      <c r="B506" s="7"/>
      <c r="C506" s="8"/>
      <c r="D506" s="8"/>
      <c r="E506" s="8"/>
      <c r="F506" s="78"/>
      <c r="G506" s="61"/>
      <c r="H506" s="157"/>
      <c r="I506" s="8"/>
      <c r="J506" s="8"/>
      <c r="K506" s="8"/>
      <c r="L506" s="8"/>
    </row>
    <row r="507" spans="2:12" x14ac:dyDescent="0.25">
      <c r="B507" s="7"/>
      <c r="C507" s="8"/>
      <c r="D507" s="8"/>
      <c r="E507" s="8"/>
      <c r="F507" s="78"/>
      <c r="G507" s="61"/>
      <c r="H507" s="157"/>
      <c r="I507" s="8"/>
      <c r="J507" s="8"/>
      <c r="K507" s="8"/>
      <c r="L507" s="8"/>
    </row>
    <row r="508" spans="2:12" x14ac:dyDescent="0.25">
      <c r="B508" s="7"/>
      <c r="C508" s="8"/>
      <c r="D508" s="8"/>
      <c r="E508" s="8"/>
      <c r="F508" s="78"/>
      <c r="G508" s="61"/>
      <c r="H508" s="157"/>
      <c r="I508" s="8"/>
      <c r="J508" s="8"/>
      <c r="K508" s="8"/>
      <c r="L508" s="8"/>
    </row>
    <row r="509" spans="2:12" x14ac:dyDescent="0.25">
      <c r="B509" s="7"/>
      <c r="C509" s="8"/>
      <c r="D509" s="8"/>
      <c r="E509" s="8"/>
      <c r="F509" s="78"/>
      <c r="G509" s="61"/>
      <c r="H509" s="157"/>
      <c r="I509" s="8"/>
      <c r="J509" s="8"/>
      <c r="K509" s="8"/>
      <c r="L509" s="8"/>
    </row>
    <row r="510" spans="2:12" x14ac:dyDescent="0.25">
      <c r="B510" s="7"/>
      <c r="C510" s="8"/>
      <c r="D510" s="8"/>
      <c r="E510" s="8"/>
      <c r="F510" s="78"/>
      <c r="G510" s="61"/>
      <c r="H510" s="157"/>
      <c r="I510" s="8"/>
      <c r="J510" s="8"/>
      <c r="K510" s="8"/>
      <c r="L510" s="8"/>
    </row>
    <row r="511" spans="2:12" x14ac:dyDescent="0.25">
      <c r="B511" s="7"/>
      <c r="C511" s="8"/>
      <c r="D511" s="8"/>
      <c r="E511" s="8"/>
      <c r="F511" s="78"/>
      <c r="G511" s="61"/>
      <c r="H511" s="157"/>
      <c r="I511" s="8"/>
      <c r="J511" s="8"/>
      <c r="K511" s="8"/>
      <c r="L511" s="8"/>
    </row>
    <row r="512" spans="2:12" x14ac:dyDescent="0.25">
      <c r="B512" s="7"/>
      <c r="C512" s="8"/>
      <c r="D512" s="8"/>
      <c r="E512" s="8"/>
      <c r="F512" s="78"/>
      <c r="G512" s="61"/>
      <c r="H512" s="157"/>
      <c r="I512" s="8"/>
      <c r="J512" s="8"/>
      <c r="K512" s="8"/>
      <c r="L512" s="8"/>
    </row>
    <row r="513" spans="2:12" x14ac:dyDescent="0.25">
      <c r="B513" s="7"/>
      <c r="C513" s="8"/>
      <c r="D513" s="8"/>
      <c r="E513" s="8"/>
      <c r="F513" s="78"/>
      <c r="G513" s="61"/>
      <c r="H513" s="157"/>
      <c r="I513" s="8"/>
      <c r="J513" s="8"/>
      <c r="K513" s="8"/>
      <c r="L513" s="8"/>
    </row>
    <row r="514" spans="2:12" x14ac:dyDescent="0.25">
      <c r="B514" s="7"/>
      <c r="C514" s="8"/>
      <c r="D514" s="8"/>
      <c r="E514" s="8"/>
      <c r="F514" s="78"/>
      <c r="G514" s="61"/>
      <c r="H514" s="157"/>
      <c r="I514" s="8"/>
      <c r="J514" s="8"/>
      <c r="K514" s="8"/>
      <c r="L514" s="8"/>
    </row>
    <row r="515" spans="2:12" x14ac:dyDescent="0.25">
      <c r="B515" s="7"/>
      <c r="C515" s="8"/>
      <c r="D515" s="8"/>
      <c r="E515" s="8"/>
      <c r="F515" s="78"/>
      <c r="G515" s="61"/>
      <c r="H515" s="157"/>
      <c r="I515" s="8"/>
      <c r="J515" s="8"/>
      <c r="K515" s="8"/>
      <c r="L515" s="8"/>
    </row>
    <row r="516" spans="2:12" x14ac:dyDescent="0.25">
      <c r="B516" s="7"/>
      <c r="C516" s="8"/>
      <c r="D516" s="8"/>
      <c r="E516" s="8"/>
      <c r="F516" s="78"/>
      <c r="G516" s="61"/>
      <c r="H516" s="157"/>
      <c r="I516" s="8"/>
      <c r="J516" s="8"/>
      <c r="K516" s="8"/>
      <c r="L516" s="8"/>
    </row>
    <row r="517" spans="2:12" x14ac:dyDescent="0.25">
      <c r="B517" s="7"/>
      <c r="C517" s="8"/>
      <c r="D517" s="8"/>
      <c r="E517" s="8"/>
      <c r="F517" s="78"/>
      <c r="G517" s="61"/>
      <c r="H517" s="157"/>
      <c r="I517" s="8"/>
      <c r="J517" s="8"/>
      <c r="K517" s="8"/>
      <c r="L517" s="8"/>
    </row>
    <row r="518" spans="2:12" x14ac:dyDescent="0.25">
      <c r="B518" s="7"/>
      <c r="C518" s="8"/>
      <c r="D518" s="8"/>
      <c r="E518" s="8"/>
      <c r="F518" s="78"/>
      <c r="G518" s="61"/>
      <c r="H518" s="157"/>
      <c r="I518" s="8"/>
      <c r="J518" s="8"/>
      <c r="K518" s="8"/>
      <c r="L518" s="8"/>
    </row>
    <row r="519" spans="2:12" x14ac:dyDescent="0.25">
      <c r="B519" s="7"/>
      <c r="C519" s="8"/>
      <c r="D519" s="8"/>
      <c r="E519" s="8"/>
      <c r="F519" s="78"/>
      <c r="G519" s="61"/>
      <c r="H519" s="157"/>
      <c r="I519" s="8"/>
      <c r="J519" s="8"/>
      <c r="K519" s="8"/>
      <c r="L519" s="8"/>
    </row>
    <row r="520" spans="2:12" x14ac:dyDescent="0.25">
      <c r="B520" s="7"/>
      <c r="C520" s="8"/>
      <c r="D520" s="8"/>
      <c r="E520" s="8"/>
      <c r="F520" s="78"/>
      <c r="G520" s="61"/>
      <c r="H520" s="157"/>
      <c r="I520" s="8"/>
      <c r="J520" s="8"/>
      <c r="K520" s="8"/>
      <c r="L520" s="8"/>
    </row>
    <row r="521" spans="2:12" x14ac:dyDescent="0.25">
      <c r="B521" s="7"/>
      <c r="C521" s="8"/>
      <c r="D521" s="8"/>
      <c r="E521" s="8"/>
      <c r="F521" s="78"/>
      <c r="G521" s="61"/>
      <c r="H521" s="157"/>
      <c r="I521" s="8"/>
      <c r="J521" s="8"/>
      <c r="K521" s="8"/>
      <c r="L521" s="8"/>
    </row>
    <row r="522" spans="2:12" x14ac:dyDescent="0.25">
      <c r="B522" s="7"/>
      <c r="C522" s="8"/>
      <c r="D522" s="8"/>
      <c r="E522" s="8"/>
      <c r="F522" s="78"/>
      <c r="G522" s="61"/>
      <c r="H522" s="157"/>
      <c r="I522" s="8"/>
      <c r="J522" s="8"/>
      <c r="K522" s="8"/>
      <c r="L522" s="8"/>
    </row>
    <row r="523" spans="2:12" x14ac:dyDescent="0.25">
      <c r="B523" s="7"/>
      <c r="C523" s="8"/>
      <c r="D523" s="8"/>
      <c r="E523" s="8"/>
      <c r="F523" s="78"/>
      <c r="G523" s="61"/>
      <c r="H523" s="157"/>
      <c r="I523" s="8"/>
      <c r="J523" s="8"/>
      <c r="K523" s="8"/>
      <c r="L523" s="8"/>
    </row>
    <row r="524" spans="2:12" x14ac:dyDescent="0.25">
      <c r="B524" s="7"/>
      <c r="C524" s="8"/>
      <c r="D524" s="8"/>
      <c r="E524" s="8"/>
      <c r="F524" s="78"/>
      <c r="G524" s="61"/>
      <c r="H524" s="157"/>
      <c r="I524" s="8"/>
      <c r="J524" s="8"/>
      <c r="K524" s="8"/>
      <c r="L524" s="8"/>
    </row>
    <row r="525" spans="2:12" x14ac:dyDescent="0.25">
      <c r="B525" s="7"/>
      <c r="C525" s="8"/>
      <c r="D525" s="8"/>
      <c r="E525" s="8"/>
      <c r="F525" s="78"/>
      <c r="G525" s="61"/>
      <c r="H525" s="157"/>
      <c r="I525" s="8"/>
      <c r="J525" s="8"/>
      <c r="K525" s="8"/>
      <c r="L525" s="8"/>
    </row>
    <row r="526" spans="2:12" x14ac:dyDescent="0.25">
      <c r="B526" s="7"/>
      <c r="C526" s="8"/>
      <c r="D526" s="8"/>
      <c r="E526" s="8"/>
      <c r="F526" s="78"/>
      <c r="G526" s="61"/>
      <c r="H526" s="157"/>
      <c r="I526" s="8"/>
      <c r="J526" s="8"/>
      <c r="K526" s="8"/>
      <c r="L526" s="8"/>
    </row>
    <row r="527" spans="2:12" x14ac:dyDescent="0.25">
      <c r="B527" s="7"/>
      <c r="C527" s="8"/>
      <c r="D527" s="8"/>
      <c r="E527" s="8"/>
      <c r="F527" s="78"/>
      <c r="G527" s="61"/>
      <c r="H527" s="157"/>
      <c r="I527" s="8"/>
      <c r="J527" s="8"/>
      <c r="K527" s="8"/>
      <c r="L527" s="8"/>
    </row>
    <row r="528" spans="2:12" x14ac:dyDescent="0.25">
      <c r="B528" s="7"/>
      <c r="C528" s="8"/>
      <c r="D528" s="8"/>
      <c r="E528" s="8"/>
      <c r="F528" s="78"/>
      <c r="G528" s="61"/>
      <c r="H528" s="157"/>
      <c r="I528" s="8"/>
      <c r="J528" s="8"/>
      <c r="K528" s="8"/>
      <c r="L528" s="8"/>
    </row>
    <row r="529" spans="2:12" x14ac:dyDescent="0.25">
      <c r="B529" s="7"/>
      <c r="C529" s="8"/>
      <c r="D529" s="8"/>
      <c r="E529" s="8"/>
      <c r="F529" s="78"/>
      <c r="G529" s="61"/>
      <c r="H529" s="157"/>
      <c r="I529" s="8"/>
      <c r="J529" s="8"/>
      <c r="K529" s="8"/>
      <c r="L529" s="8"/>
    </row>
    <row r="530" spans="2:12" x14ac:dyDescent="0.25">
      <c r="B530" s="7"/>
      <c r="C530" s="8"/>
      <c r="D530" s="8"/>
      <c r="E530" s="8"/>
      <c r="F530" s="78"/>
      <c r="G530" s="61"/>
      <c r="H530" s="157"/>
      <c r="I530" s="8"/>
      <c r="J530" s="8"/>
      <c r="K530" s="8"/>
      <c r="L530" s="8"/>
    </row>
    <row r="531" spans="2:12" x14ac:dyDescent="0.25">
      <c r="B531" s="7"/>
      <c r="C531" s="8"/>
      <c r="D531" s="8"/>
      <c r="E531" s="8"/>
      <c r="F531" s="78"/>
      <c r="G531" s="61"/>
      <c r="H531" s="157"/>
      <c r="I531" s="8"/>
      <c r="J531" s="8"/>
      <c r="K531" s="8"/>
      <c r="L531" s="8"/>
    </row>
    <row r="532" spans="2:12" x14ac:dyDescent="0.25">
      <c r="B532" s="7"/>
      <c r="C532" s="8"/>
      <c r="D532" s="8"/>
      <c r="E532" s="8"/>
      <c r="F532" s="78"/>
      <c r="G532" s="61"/>
      <c r="H532" s="157"/>
      <c r="I532" s="8"/>
      <c r="J532" s="8"/>
      <c r="K532" s="8"/>
      <c r="L532" s="8"/>
    </row>
    <row r="533" spans="2:12" x14ac:dyDescent="0.25">
      <c r="B533" s="7"/>
      <c r="C533" s="8"/>
      <c r="D533" s="8"/>
      <c r="E533" s="8"/>
      <c r="F533" s="78"/>
      <c r="G533" s="61"/>
      <c r="H533" s="157"/>
      <c r="I533" s="8"/>
      <c r="J533" s="8"/>
      <c r="K533" s="8"/>
      <c r="L533" s="8"/>
    </row>
    <row r="534" spans="2:12" x14ac:dyDescent="0.25">
      <c r="B534" s="7"/>
      <c r="C534" s="8"/>
      <c r="D534" s="8"/>
      <c r="E534" s="8"/>
      <c r="F534" s="78"/>
      <c r="G534" s="61"/>
      <c r="H534" s="157"/>
      <c r="I534" s="8"/>
      <c r="J534" s="8"/>
      <c r="K534" s="8"/>
      <c r="L534" s="8"/>
    </row>
    <row r="535" spans="2:12" x14ac:dyDescent="0.25">
      <c r="B535" s="7"/>
      <c r="C535" s="8"/>
      <c r="D535" s="8"/>
      <c r="E535" s="8"/>
      <c r="F535" s="78"/>
      <c r="G535" s="61"/>
      <c r="H535" s="157"/>
      <c r="I535" s="8"/>
      <c r="J535" s="8"/>
      <c r="K535" s="8"/>
      <c r="L535" s="8"/>
    </row>
    <row r="536" spans="2:12" x14ac:dyDescent="0.25">
      <c r="B536" s="7"/>
      <c r="C536" s="8"/>
      <c r="D536" s="8"/>
      <c r="E536" s="8"/>
      <c r="F536" s="78"/>
      <c r="G536" s="61"/>
      <c r="H536" s="157"/>
      <c r="I536" s="8"/>
      <c r="J536" s="8"/>
      <c r="K536" s="8"/>
      <c r="L536" s="8"/>
    </row>
    <row r="537" spans="2:12" x14ac:dyDescent="0.25">
      <c r="B537" s="7"/>
      <c r="C537" s="8"/>
      <c r="D537" s="8"/>
      <c r="E537" s="8"/>
      <c r="F537" s="78"/>
      <c r="G537" s="61"/>
      <c r="H537" s="157"/>
      <c r="I537" s="8"/>
      <c r="J537" s="8"/>
      <c r="K537" s="8"/>
      <c r="L537" s="8"/>
    </row>
    <row r="538" spans="2:12" x14ac:dyDescent="0.25">
      <c r="B538" s="7"/>
      <c r="C538" s="8"/>
      <c r="D538" s="8"/>
      <c r="E538" s="8"/>
      <c r="F538" s="78"/>
      <c r="G538" s="61"/>
      <c r="H538" s="157"/>
      <c r="I538" s="8"/>
      <c r="J538" s="8"/>
      <c r="K538" s="8"/>
      <c r="L538" s="8"/>
    </row>
    <row r="539" spans="2:12" x14ac:dyDescent="0.25">
      <c r="B539" s="7"/>
      <c r="C539" s="8"/>
      <c r="D539" s="8"/>
      <c r="E539" s="8"/>
      <c r="F539" s="78"/>
      <c r="G539" s="61"/>
      <c r="H539" s="157"/>
      <c r="I539" s="8"/>
      <c r="J539" s="8"/>
      <c r="K539" s="8"/>
      <c r="L539" s="8"/>
    </row>
    <row r="540" spans="2:12" x14ac:dyDescent="0.25">
      <c r="B540" s="7"/>
      <c r="C540" s="8"/>
      <c r="D540" s="8"/>
      <c r="E540" s="8"/>
      <c r="F540" s="78"/>
      <c r="G540" s="61"/>
      <c r="H540" s="157"/>
      <c r="I540" s="8"/>
      <c r="J540" s="8"/>
      <c r="K540" s="8"/>
      <c r="L540" s="8"/>
    </row>
    <row r="541" spans="2:12" x14ac:dyDescent="0.25">
      <c r="B541" s="7"/>
      <c r="C541" s="8"/>
      <c r="D541" s="8"/>
      <c r="E541" s="8"/>
      <c r="F541" s="78"/>
      <c r="G541" s="61"/>
      <c r="H541" s="157"/>
      <c r="I541" s="8"/>
      <c r="J541" s="8"/>
      <c r="K541" s="8"/>
      <c r="L541" s="8"/>
    </row>
    <row r="542" spans="2:12" x14ac:dyDescent="0.25">
      <c r="B542" s="7"/>
      <c r="C542" s="8"/>
      <c r="D542" s="8"/>
      <c r="E542" s="8"/>
      <c r="F542" s="78"/>
      <c r="G542" s="61"/>
      <c r="H542" s="157"/>
      <c r="I542" s="8"/>
      <c r="J542" s="8"/>
      <c r="K542" s="8"/>
      <c r="L542" s="8"/>
    </row>
    <row r="543" spans="2:12" x14ac:dyDescent="0.25">
      <c r="B543" s="7"/>
      <c r="C543" s="8"/>
      <c r="D543" s="8"/>
      <c r="E543" s="8"/>
      <c r="F543" s="78"/>
      <c r="G543" s="61"/>
      <c r="H543" s="157"/>
      <c r="I543" s="8"/>
      <c r="J543" s="8"/>
      <c r="K543" s="8"/>
      <c r="L543" s="8"/>
    </row>
    <row r="544" spans="2:12" x14ac:dyDescent="0.25">
      <c r="B544" s="7"/>
      <c r="C544" s="8"/>
      <c r="D544" s="8"/>
      <c r="E544" s="8"/>
      <c r="F544" s="78"/>
      <c r="G544" s="61"/>
      <c r="H544" s="157"/>
      <c r="I544" s="8"/>
      <c r="J544" s="8"/>
      <c r="K544" s="8"/>
      <c r="L544" s="8"/>
    </row>
    <row r="545" spans="2:12" x14ac:dyDescent="0.25">
      <c r="B545" s="7"/>
      <c r="C545" s="8"/>
      <c r="D545" s="8"/>
      <c r="E545" s="8"/>
      <c r="F545" s="78"/>
      <c r="G545" s="61"/>
      <c r="H545" s="157"/>
      <c r="I545" s="8"/>
      <c r="J545" s="8"/>
      <c r="K545" s="8"/>
      <c r="L545" s="8"/>
    </row>
    <row r="546" spans="2:12" x14ac:dyDescent="0.25">
      <c r="B546" s="7"/>
      <c r="C546" s="8"/>
      <c r="D546" s="8"/>
      <c r="E546" s="8"/>
      <c r="F546" s="78"/>
      <c r="G546" s="61"/>
      <c r="H546" s="157"/>
      <c r="I546" s="8"/>
      <c r="J546" s="8"/>
      <c r="K546" s="8"/>
      <c r="L546" s="8"/>
    </row>
    <row r="547" spans="2:12" x14ac:dyDescent="0.25">
      <c r="B547" s="7"/>
      <c r="C547" s="8"/>
      <c r="D547" s="8"/>
      <c r="E547" s="8"/>
      <c r="F547" s="78"/>
      <c r="G547" s="61"/>
      <c r="H547" s="157"/>
      <c r="I547" s="8"/>
      <c r="J547" s="8"/>
      <c r="K547" s="8"/>
      <c r="L547" s="8"/>
    </row>
    <row r="548" spans="2:12" x14ac:dyDescent="0.25">
      <c r="B548" s="7"/>
      <c r="C548" s="8"/>
      <c r="D548" s="8"/>
      <c r="E548" s="8"/>
      <c r="F548" s="78"/>
      <c r="G548" s="61"/>
      <c r="H548" s="157"/>
      <c r="I548" s="8"/>
      <c r="J548" s="8"/>
      <c r="K548" s="8"/>
      <c r="L548" s="8"/>
    </row>
    <row r="549" spans="2:12" x14ac:dyDescent="0.25">
      <c r="B549" s="7"/>
      <c r="C549" s="8"/>
      <c r="D549" s="8"/>
      <c r="E549" s="8"/>
      <c r="F549" s="78"/>
      <c r="G549" s="61"/>
      <c r="H549" s="157"/>
      <c r="I549" s="8"/>
      <c r="J549" s="8"/>
      <c r="K549" s="8"/>
      <c r="L549" s="8"/>
    </row>
    <row r="550" spans="2:12" x14ac:dyDescent="0.25">
      <c r="B550" s="7"/>
      <c r="C550" s="8"/>
      <c r="D550" s="8"/>
      <c r="E550" s="8"/>
      <c r="F550" s="78"/>
      <c r="G550" s="61"/>
      <c r="H550" s="157"/>
      <c r="I550" s="8"/>
      <c r="J550" s="8"/>
      <c r="K550" s="8"/>
      <c r="L550" s="8"/>
    </row>
    <row r="551" spans="2:12" x14ac:dyDescent="0.25">
      <c r="B551" s="7"/>
      <c r="C551" s="8"/>
      <c r="D551" s="8"/>
      <c r="E551" s="8"/>
      <c r="F551" s="78"/>
      <c r="G551" s="61"/>
      <c r="H551" s="157"/>
      <c r="I551" s="8"/>
      <c r="J551" s="8"/>
      <c r="K551" s="8"/>
      <c r="L551" s="8"/>
    </row>
    <row r="552" spans="2:12" x14ac:dyDescent="0.25">
      <c r="B552" s="7"/>
      <c r="C552" s="8"/>
      <c r="D552" s="8"/>
      <c r="E552" s="8"/>
      <c r="F552" s="78"/>
      <c r="G552" s="61"/>
      <c r="H552" s="157"/>
      <c r="I552" s="8"/>
      <c r="J552" s="8"/>
      <c r="K552" s="8"/>
      <c r="L552" s="8"/>
    </row>
    <row r="553" spans="2:12" x14ac:dyDescent="0.25">
      <c r="B553" s="7"/>
      <c r="C553" s="8"/>
      <c r="D553" s="8"/>
      <c r="E553" s="8"/>
      <c r="F553" s="78"/>
      <c r="G553" s="61"/>
      <c r="H553" s="157"/>
      <c r="I553" s="8"/>
      <c r="J553" s="8"/>
      <c r="K553" s="8"/>
      <c r="L553" s="8"/>
    </row>
    <row r="554" spans="2:12" x14ac:dyDescent="0.25">
      <c r="B554" s="7"/>
      <c r="C554" s="8"/>
      <c r="D554" s="8"/>
      <c r="E554" s="8"/>
      <c r="F554" s="78"/>
      <c r="G554" s="61"/>
      <c r="H554" s="157"/>
      <c r="I554" s="8"/>
      <c r="J554" s="8"/>
      <c r="K554" s="8"/>
      <c r="L554" s="8"/>
    </row>
    <row r="555" spans="2:12" x14ac:dyDescent="0.25">
      <c r="B555" s="7"/>
      <c r="C555" s="8"/>
      <c r="D555" s="8"/>
      <c r="E555" s="8"/>
      <c r="F555" s="78"/>
      <c r="G555" s="61"/>
      <c r="H555" s="157"/>
      <c r="I555" s="8"/>
      <c r="J555" s="8"/>
      <c r="K555" s="8"/>
      <c r="L555" s="8"/>
    </row>
    <row r="556" spans="2:12" x14ac:dyDescent="0.25">
      <c r="B556" s="7"/>
      <c r="C556" s="8"/>
      <c r="D556" s="8"/>
      <c r="E556" s="8"/>
      <c r="F556" s="78"/>
      <c r="G556" s="61"/>
      <c r="H556" s="157"/>
      <c r="I556" s="8"/>
      <c r="J556" s="8"/>
      <c r="K556" s="8"/>
      <c r="L556" s="8"/>
    </row>
    <row r="557" spans="2:12" x14ac:dyDescent="0.25">
      <c r="B557" s="7"/>
      <c r="C557" s="8"/>
      <c r="D557" s="8"/>
      <c r="E557" s="8"/>
      <c r="F557" s="78"/>
      <c r="G557" s="61"/>
      <c r="H557" s="157"/>
      <c r="I557" s="8"/>
      <c r="J557" s="8"/>
      <c r="K557" s="8"/>
      <c r="L557" s="8"/>
    </row>
    <row r="558" spans="2:12" x14ac:dyDescent="0.25">
      <c r="B558" s="7"/>
      <c r="C558" s="8"/>
      <c r="D558" s="8"/>
      <c r="E558" s="8"/>
      <c r="F558" s="78"/>
      <c r="G558" s="61"/>
      <c r="H558" s="157"/>
      <c r="I558" s="8"/>
      <c r="J558" s="8"/>
      <c r="K558" s="8"/>
      <c r="L558" s="8"/>
    </row>
    <row r="559" spans="2:12" x14ac:dyDescent="0.25">
      <c r="B559" s="7"/>
      <c r="C559" s="8"/>
      <c r="D559" s="8"/>
      <c r="E559" s="8"/>
      <c r="F559" s="78"/>
      <c r="G559" s="61"/>
      <c r="H559" s="157"/>
      <c r="I559" s="8"/>
      <c r="J559" s="8"/>
      <c r="K559" s="8"/>
      <c r="L559" s="8"/>
    </row>
    <row r="560" spans="2:12" x14ac:dyDescent="0.25">
      <c r="B560" s="7"/>
      <c r="C560" s="8"/>
      <c r="D560" s="8"/>
      <c r="E560" s="8"/>
      <c r="F560" s="78"/>
      <c r="G560" s="61"/>
      <c r="H560" s="157"/>
      <c r="I560" s="8"/>
      <c r="J560" s="8"/>
      <c r="K560" s="8"/>
      <c r="L560" s="8"/>
    </row>
    <row r="561" spans="2:12" x14ac:dyDescent="0.25">
      <c r="B561" s="7"/>
      <c r="C561" s="8"/>
      <c r="D561" s="8"/>
      <c r="E561" s="8"/>
      <c r="F561" s="78"/>
      <c r="G561" s="61"/>
      <c r="H561" s="157"/>
      <c r="I561" s="8"/>
      <c r="J561" s="8"/>
      <c r="K561" s="8"/>
      <c r="L561" s="8"/>
    </row>
    <row r="562" spans="2:12" x14ac:dyDescent="0.25">
      <c r="B562" s="7"/>
      <c r="C562" s="8"/>
      <c r="D562" s="8"/>
      <c r="E562" s="8"/>
      <c r="F562" s="78"/>
      <c r="G562" s="61"/>
      <c r="H562" s="157"/>
      <c r="I562" s="8"/>
      <c r="J562" s="8"/>
      <c r="K562" s="8"/>
      <c r="L562" s="8"/>
    </row>
    <row r="563" spans="2:12" x14ac:dyDescent="0.25">
      <c r="B563" s="7"/>
      <c r="C563" s="8"/>
      <c r="D563" s="8"/>
      <c r="E563" s="8"/>
      <c r="F563" s="78"/>
      <c r="G563" s="61"/>
      <c r="H563" s="157"/>
      <c r="I563" s="8"/>
      <c r="J563" s="8"/>
      <c r="K563" s="8"/>
      <c r="L563" s="8"/>
    </row>
    <row r="564" spans="2:12" x14ac:dyDescent="0.25">
      <c r="B564" s="7"/>
      <c r="C564" s="8"/>
      <c r="D564" s="8"/>
      <c r="E564" s="8"/>
      <c r="F564" s="78"/>
      <c r="G564" s="61"/>
      <c r="H564" s="157"/>
      <c r="I564" s="8"/>
      <c r="J564" s="8"/>
      <c r="K564" s="8"/>
      <c r="L564" s="8"/>
    </row>
    <row r="565" spans="2:12" x14ac:dyDescent="0.25">
      <c r="B565" s="7"/>
      <c r="C565" s="8"/>
      <c r="D565" s="8"/>
      <c r="E565" s="8"/>
      <c r="F565" s="78"/>
      <c r="G565" s="61"/>
      <c r="H565" s="157"/>
      <c r="I565" s="8"/>
      <c r="J565" s="8"/>
      <c r="K565" s="8"/>
      <c r="L565" s="8"/>
    </row>
    <row r="566" spans="2:12" x14ac:dyDescent="0.25">
      <c r="B566" s="7"/>
      <c r="C566" s="8"/>
      <c r="D566" s="8"/>
      <c r="E566" s="8"/>
      <c r="F566" s="78"/>
      <c r="G566" s="61"/>
      <c r="H566" s="157"/>
      <c r="I566" s="8"/>
      <c r="J566" s="8"/>
      <c r="K566" s="8"/>
      <c r="L566" s="8"/>
    </row>
    <row r="567" spans="2:12" x14ac:dyDescent="0.25">
      <c r="B567" s="7"/>
      <c r="C567" s="8"/>
      <c r="D567" s="8"/>
      <c r="E567" s="8"/>
      <c r="F567" s="78"/>
      <c r="G567" s="61"/>
      <c r="H567" s="157"/>
      <c r="I567" s="8"/>
      <c r="J567" s="8"/>
      <c r="K567" s="8"/>
      <c r="L567" s="8"/>
    </row>
    <row r="568" spans="2:12" x14ac:dyDescent="0.25">
      <c r="B568" s="7"/>
      <c r="C568" s="8"/>
      <c r="D568" s="8"/>
      <c r="E568" s="8"/>
      <c r="F568" s="78"/>
      <c r="G568" s="61"/>
      <c r="H568" s="157"/>
      <c r="I568" s="8"/>
      <c r="J568" s="8"/>
      <c r="K568" s="8"/>
      <c r="L568" s="8"/>
    </row>
    <row r="569" spans="2:12" x14ac:dyDescent="0.25">
      <c r="B569" s="7"/>
      <c r="C569" s="8"/>
      <c r="D569" s="8"/>
      <c r="E569" s="8"/>
      <c r="F569" s="78"/>
      <c r="G569" s="61"/>
      <c r="H569" s="157"/>
      <c r="I569" s="8"/>
      <c r="J569" s="8"/>
      <c r="K569" s="8"/>
      <c r="L569" s="8"/>
    </row>
    <row r="570" spans="2:12" x14ac:dyDescent="0.25">
      <c r="B570" s="7"/>
      <c r="C570" s="8"/>
      <c r="D570" s="8"/>
      <c r="E570" s="8"/>
      <c r="F570" s="78"/>
      <c r="G570" s="61"/>
      <c r="H570" s="157"/>
      <c r="I570" s="8"/>
      <c r="J570" s="8"/>
      <c r="K570" s="8"/>
      <c r="L570" s="8"/>
    </row>
    <row r="571" spans="2:12" x14ac:dyDescent="0.25">
      <c r="B571" s="7"/>
      <c r="C571" s="8"/>
      <c r="D571" s="8"/>
      <c r="E571" s="8"/>
      <c r="F571" s="78"/>
      <c r="G571" s="61"/>
      <c r="H571" s="157"/>
      <c r="I571" s="8"/>
      <c r="J571" s="8"/>
      <c r="K571" s="8"/>
      <c r="L571" s="8"/>
    </row>
    <row r="572" spans="2:12" x14ac:dyDescent="0.25">
      <c r="B572" s="7"/>
      <c r="C572" s="8"/>
      <c r="D572" s="8"/>
      <c r="E572" s="8"/>
      <c r="F572" s="78"/>
      <c r="G572" s="61"/>
      <c r="H572" s="157"/>
      <c r="I572" s="8"/>
      <c r="J572" s="8"/>
      <c r="K572" s="8"/>
      <c r="L572" s="8"/>
    </row>
    <row r="573" spans="2:12" x14ac:dyDescent="0.25">
      <c r="B573" s="7"/>
      <c r="C573" s="8"/>
      <c r="D573" s="8"/>
      <c r="E573" s="8"/>
      <c r="F573" s="78"/>
      <c r="G573" s="61"/>
      <c r="H573" s="157"/>
      <c r="I573" s="8"/>
      <c r="J573" s="8"/>
      <c r="K573" s="8"/>
      <c r="L573" s="8"/>
    </row>
    <row r="574" spans="2:12" x14ac:dyDescent="0.25">
      <c r="B574" s="7"/>
      <c r="C574" s="8"/>
      <c r="D574" s="8"/>
      <c r="E574" s="8"/>
      <c r="F574" s="78"/>
      <c r="G574" s="61"/>
      <c r="H574" s="157"/>
      <c r="I574" s="8"/>
      <c r="J574" s="8"/>
      <c r="K574" s="8"/>
      <c r="L574" s="8"/>
    </row>
    <row r="575" spans="2:12" x14ac:dyDescent="0.25">
      <c r="B575" s="7"/>
      <c r="C575" s="8"/>
      <c r="D575" s="8"/>
      <c r="E575" s="8"/>
      <c r="F575" s="78"/>
      <c r="G575" s="61"/>
      <c r="H575" s="157"/>
      <c r="I575" s="8"/>
      <c r="J575" s="8"/>
      <c r="K575" s="8"/>
      <c r="L575" s="8"/>
    </row>
    <row r="576" spans="2:12" x14ac:dyDescent="0.25">
      <c r="B576" s="7"/>
      <c r="C576" s="8"/>
      <c r="D576" s="8"/>
      <c r="E576" s="8"/>
      <c r="F576" s="78"/>
      <c r="G576" s="61"/>
      <c r="H576" s="157"/>
      <c r="I576" s="8"/>
      <c r="J576" s="8"/>
      <c r="K576" s="8"/>
      <c r="L576" s="8"/>
    </row>
    <row r="577" spans="2:12" x14ac:dyDescent="0.25">
      <c r="B577" s="7"/>
      <c r="C577" s="8"/>
      <c r="D577" s="8"/>
      <c r="E577" s="8"/>
      <c r="F577" s="78"/>
      <c r="G577" s="61"/>
      <c r="H577" s="157"/>
      <c r="I577" s="8"/>
      <c r="J577" s="8"/>
      <c r="K577" s="8"/>
      <c r="L577" s="8"/>
    </row>
    <row r="578" spans="2:12" x14ac:dyDescent="0.25">
      <c r="B578" s="7"/>
      <c r="C578" s="8"/>
      <c r="D578" s="8"/>
      <c r="E578" s="8"/>
      <c r="F578" s="78"/>
      <c r="G578" s="61"/>
      <c r="H578" s="157"/>
      <c r="I578" s="8"/>
      <c r="J578" s="8"/>
      <c r="K578" s="8"/>
      <c r="L578" s="8"/>
    </row>
    <row r="579" spans="2:12" x14ac:dyDescent="0.25">
      <c r="B579" s="7"/>
      <c r="C579" s="8"/>
      <c r="D579" s="8"/>
      <c r="E579" s="8"/>
      <c r="F579" s="78"/>
      <c r="G579" s="61"/>
      <c r="H579" s="157"/>
      <c r="I579" s="8"/>
      <c r="J579" s="8"/>
      <c r="K579" s="8"/>
      <c r="L579" s="8"/>
    </row>
    <row r="580" spans="2:12" x14ac:dyDescent="0.25">
      <c r="B580" s="7"/>
      <c r="C580" s="8"/>
      <c r="D580" s="8"/>
      <c r="E580" s="8"/>
      <c r="F580" s="78"/>
      <c r="G580" s="61"/>
      <c r="H580" s="157"/>
      <c r="I580" s="8"/>
      <c r="J580" s="8"/>
      <c r="K580" s="8"/>
      <c r="L580" s="8"/>
    </row>
    <row r="581" spans="2:12" x14ac:dyDescent="0.25">
      <c r="B581" s="7"/>
      <c r="C581" s="8"/>
      <c r="D581" s="8"/>
      <c r="E581" s="8"/>
      <c r="F581" s="78"/>
      <c r="G581" s="61"/>
      <c r="H581" s="157"/>
      <c r="I581" s="8"/>
      <c r="J581" s="8"/>
      <c r="K581" s="8"/>
      <c r="L581" s="8"/>
    </row>
    <row r="582" spans="2:12" x14ac:dyDescent="0.25">
      <c r="B582" s="7"/>
      <c r="C582" s="8"/>
      <c r="D582" s="8"/>
      <c r="E582" s="8"/>
      <c r="F582" s="78"/>
      <c r="G582" s="61"/>
      <c r="H582" s="157"/>
      <c r="I582" s="8"/>
      <c r="J582" s="8"/>
      <c r="K582" s="8"/>
      <c r="L582" s="8"/>
    </row>
    <row r="583" spans="2:12" x14ac:dyDescent="0.25">
      <c r="B583" s="7"/>
      <c r="C583" s="8"/>
      <c r="D583" s="8"/>
      <c r="E583" s="8"/>
      <c r="F583" s="78"/>
      <c r="G583" s="61"/>
      <c r="H583" s="157"/>
      <c r="I583" s="8"/>
      <c r="J583" s="8"/>
      <c r="K583" s="8"/>
      <c r="L583" s="8"/>
    </row>
    <row r="584" spans="2:12" x14ac:dyDescent="0.25">
      <c r="B584" s="7"/>
      <c r="C584" s="8"/>
      <c r="D584" s="8"/>
      <c r="E584" s="8"/>
      <c r="F584" s="78"/>
      <c r="G584" s="61"/>
      <c r="H584" s="157"/>
      <c r="I584" s="8"/>
      <c r="J584" s="8"/>
      <c r="K584" s="8"/>
      <c r="L584" s="8"/>
    </row>
    <row r="585" spans="2:12" x14ac:dyDescent="0.25">
      <c r="B585" s="7"/>
      <c r="C585" s="8"/>
      <c r="D585" s="8"/>
      <c r="E585" s="8"/>
      <c r="F585" s="78"/>
      <c r="G585" s="61"/>
      <c r="H585" s="157"/>
      <c r="I585" s="8"/>
      <c r="J585" s="8"/>
      <c r="K585" s="8"/>
      <c r="L585" s="8"/>
    </row>
    <row r="586" spans="2:12" x14ac:dyDescent="0.25">
      <c r="B586" s="7"/>
      <c r="C586" s="8"/>
      <c r="D586" s="8"/>
      <c r="E586" s="8"/>
      <c r="F586" s="78"/>
      <c r="G586" s="61"/>
      <c r="H586" s="157"/>
      <c r="I586" s="8"/>
      <c r="J586" s="8"/>
      <c r="K586" s="8"/>
      <c r="L586" s="8"/>
    </row>
    <row r="587" spans="2:12" x14ac:dyDescent="0.25">
      <c r="B587" s="7"/>
      <c r="C587" s="8"/>
      <c r="D587" s="8"/>
      <c r="E587" s="8"/>
      <c r="F587" s="78"/>
      <c r="G587" s="61"/>
      <c r="H587" s="157"/>
      <c r="I587" s="8"/>
      <c r="J587" s="8"/>
      <c r="K587" s="8"/>
      <c r="L587" s="8"/>
    </row>
    <row r="588" spans="2:12" x14ac:dyDescent="0.25">
      <c r="B588" s="7"/>
      <c r="C588" s="8"/>
      <c r="D588" s="8"/>
      <c r="E588" s="8"/>
      <c r="F588" s="78"/>
      <c r="G588" s="61"/>
      <c r="H588" s="157"/>
      <c r="I588" s="8"/>
      <c r="J588" s="8"/>
      <c r="K588" s="8"/>
      <c r="L588" s="8"/>
    </row>
    <row r="589" spans="2:12" x14ac:dyDescent="0.25">
      <c r="B589" s="7"/>
      <c r="C589" s="8"/>
      <c r="D589" s="8"/>
      <c r="E589" s="8"/>
      <c r="F589" s="78"/>
      <c r="G589" s="61"/>
      <c r="H589" s="157"/>
      <c r="I589" s="8"/>
      <c r="J589" s="8"/>
      <c r="K589" s="8"/>
      <c r="L589" s="8"/>
    </row>
    <row r="590" spans="2:12" x14ac:dyDescent="0.25">
      <c r="B590" s="7"/>
      <c r="C590" s="8"/>
      <c r="D590" s="8"/>
      <c r="E590" s="8"/>
      <c r="F590" s="78"/>
      <c r="G590" s="61"/>
      <c r="H590" s="157"/>
      <c r="I590" s="8"/>
      <c r="J590" s="8"/>
      <c r="K590" s="8"/>
      <c r="L590" s="8"/>
    </row>
    <row r="591" spans="2:12" x14ac:dyDescent="0.25">
      <c r="B591" s="7"/>
      <c r="C591" s="8"/>
      <c r="D591" s="8"/>
      <c r="E591" s="8"/>
      <c r="F591" s="78"/>
      <c r="G591" s="61"/>
      <c r="H591" s="157"/>
      <c r="I591" s="8"/>
      <c r="J591" s="8"/>
      <c r="K591" s="8"/>
      <c r="L591" s="8"/>
    </row>
    <row r="592" spans="2:12" x14ac:dyDescent="0.25">
      <c r="B592" s="7"/>
      <c r="C592" s="8"/>
      <c r="D592" s="8"/>
      <c r="E592" s="8"/>
      <c r="F592" s="78"/>
      <c r="G592" s="61"/>
      <c r="H592" s="157"/>
      <c r="I592" s="8"/>
      <c r="J592" s="8"/>
      <c r="K592" s="8"/>
      <c r="L592" s="8"/>
    </row>
    <row r="593" spans="2:12" x14ac:dyDescent="0.25">
      <c r="B593" s="7"/>
      <c r="C593" s="8"/>
      <c r="D593" s="8"/>
      <c r="E593" s="8"/>
      <c r="F593" s="78"/>
      <c r="G593" s="61"/>
      <c r="H593" s="157"/>
      <c r="I593" s="8"/>
      <c r="J593" s="8"/>
      <c r="K593" s="8"/>
      <c r="L593" s="8"/>
    </row>
    <row r="594" spans="2:12" x14ac:dyDescent="0.25">
      <c r="B594" s="7"/>
      <c r="C594" s="8"/>
      <c r="D594" s="8"/>
      <c r="E594" s="8"/>
      <c r="F594" s="78"/>
      <c r="G594" s="61"/>
      <c r="H594" s="157"/>
      <c r="I594" s="8"/>
      <c r="J594" s="8"/>
      <c r="K594" s="8"/>
      <c r="L594" s="8"/>
    </row>
    <row r="595" spans="2:12" x14ac:dyDescent="0.25">
      <c r="B595" s="7"/>
      <c r="C595" s="8"/>
      <c r="D595" s="8"/>
      <c r="E595" s="8"/>
      <c r="F595" s="78"/>
      <c r="G595" s="61"/>
      <c r="H595" s="157"/>
      <c r="I595" s="8"/>
      <c r="J595" s="8"/>
      <c r="K595" s="8"/>
      <c r="L595" s="8"/>
    </row>
    <row r="596" spans="2:12" x14ac:dyDescent="0.25">
      <c r="B596" s="7"/>
      <c r="C596" s="8"/>
      <c r="D596" s="8"/>
      <c r="E596" s="8"/>
      <c r="F596" s="78"/>
      <c r="G596" s="61"/>
      <c r="H596" s="157"/>
      <c r="I596" s="8"/>
      <c r="J596" s="8"/>
      <c r="K596" s="8"/>
      <c r="L596" s="8"/>
    </row>
    <row r="597" spans="2:12" x14ac:dyDescent="0.25">
      <c r="B597" s="7"/>
      <c r="C597" s="8"/>
      <c r="D597" s="8"/>
      <c r="E597" s="8"/>
      <c r="F597" s="78"/>
      <c r="G597" s="61"/>
      <c r="H597" s="157"/>
      <c r="I597" s="8"/>
      <c r="J597" s="8"/>
      <c r="K597" s="8"/>
      <c r="L597" s="8"/>
    </row>
    <row r="598" spans="2:12" x14ac:dyDescent="0.25">
      <c r="B598" s="7"/>
      <c r="C598" s="8"/>
      <c r="D598" s="8"/>
      <c r="E598" s="8"/>
      <c r="F598" s="78"/>
      <c r="G598" s="61"/>
      <c r="H598" s="157"/>
      <c r="I598" s="8"/>
      <c r="J598" s="8"/>
      <c r="K598" s="8"/>
      <c r="L598" s="8"/>
    </row>
    <row r="599" spans="2:12" x14ac:dyDescent="0.25">
      <c r="B599" s="7"/>
      <c r="C599" s="8"/>
      <c r="D599" s="8"/>
      <c r="E599" s="8"/>
      <c r="F599" s="78"/>
      <c r="G599" s="61"/>
      <c r="H599" s="157"/>
      <c r="I599" s="8"/>
      <c r="J599" s="8"/>
      <c r="K599" s="8"/>
      <c r="L599" s="8"/>
    </row>
    <row r="600" spans="2:12" x14ac:dyDescent="0.25">
      <c r="B600" s="7"/>
      <c r="C600" s="8"/>
      <c r="D600" s="8"/>
      <c r="E600" s="8"/>
      <c r="F600" s="78"/>
      <c r="G600" s="61"/>
      <c r="H600" s="157"/>
      <c r="I600" s="8"/>
      <c r="J600" s="8"/>
      <c r="K600" s="8"/>
      <c r="L600" s="8"/>
    </row>
    <row r="601" spans="2:12" x14ac:dyDescent="0.25">
      <c r="B601" s="7"/>
      <c r="C601" s="8"/>
      <c r="D601" s="8"/>
      <c r="E601" s="8"/>
      <c r="F601" s="78"/>
      <c r="G601" s="61"/>
      <c r="H601" s="157"/>
      <c r="I601" s="8"/>
      <c r="J601" s="8"/>
      <c r="K601" s="8"/>
      <c r="L601" s="8"/>
    </row>
    <row r="602" spans="2:12" x14ac:dyDescent="0.25">
      <c r="B602" s="7"/>
      <c r="C602" s="8"/>
      <c r="D602" s="8"/>
      <c r="E602" s="8"/>
      <c r="F602" s="78"/>
      <c r="G602" s="61"/>
      <c r="H602" s="157"/>
      <c r="I602" s="8"/>
      <c r="J602" s="8"/>
      <c r="K602" s="8"/>
      <c r="L602" s="8"/>
    </row>
    <row r="603" spans="2:12" x14ac:dyDescent="0.25">
      <c r="B603" s="7"/>
      <c r="C603" s="8"/>
      <c r="D603" s="8"/>
      <c r="E603" s="8"/>
      <c r="F603" s="78"/>
      <c r="G603" s="61"/>
      <c r="H603" s="157"/>
      <c r="I603" s="8"/>
      <c r="J603" s="8"/>
      <c r="K603" s="8"/>
      <c r="L603" s="8"/>
    </row>
    <row r="604" spans="2:12" x14ac:dyDescent="0.25">
      <c r="B604" s="7"/>
      <c r="C604" s="8"/>
      <c r="D604" s="8"/>
      <c r="E604" s="8"/>
      <c r="F604" s="78"/>
      <c r="G604" s="61"/>
      <c r="H604" s="157"/>
      <c r="I604" s="8"/>
      <c r="J604" s="8"/>
      <c r="K604" s="8"/>
      <c r="L604" s="8"/>
    </row>
    <row r="605" spans="2:12" x14ac:dyDescent="0.25">
      <c r="B605" s="7"/>
      <c r="C605" s="8"/>
      <c r="D605" s="8"/>
      <c r="E605" s="8"/>
      <c r="F605" s="78"/>
      <c r="G605" s="61"/>
      <c r="H605" s="157"/>
      <c r="I605" s="8"/>
      <c r="J605" s="8"/>
      <c r="K605" s="8"/>
      <c r="L605" s="8"/>
    </row>
    <row r="606" spans="2:12" x14ac:dyDescent="0.25">
      <c r="B606" s="7"/>
      <c r="C606" s="8"/>
      <c r="D606" s="8"/>
      <c r="E606" s="8"/>
      <c r="F606" s="78"/>
      <c r="G606" s="61"/>
      <c r="H606" s="157"/>
      <c r="I606" s="8"/>
      <c r="J606" s="8"/>
      <c r="K606" s="8"/>
      <c r="L606" s="8"/>
    </row>
    <row r="607" spans="2:12" x14ac:dyDescent="0.25">
      <c r="B607" s="7"/>
      <c r="C607" s="8"/>
      <c r="D607" s="8"/>
      <c r="E607" s="8"/>
      <c r="F607" s="78"/>
      <c r="G607" s="61"/>
      <c r="H607" s="157"/>
      <c r="I607" s="8"/>
      <c r="J607" s="8"/>
      <c r="K607" s="8"/>
      <c r="L607" s="8"/>
    </row>
    <row r="608" spans="2:12" x14ac:dyDescent="0.25">
      <c r="B608" s="7"/>
      <c r="C608" s="8"/>
      <c r="D608" s="8"/>
      <c r="E608" s="8"/>
      <c r="F608" s="78"/>
      <c r="G608" s="61"/>
      <c r="H608" s="157"/>
      <c r="I608" s="8"/>
      <c r="J608" s="8"/>
      <c r="K608" s="8"/>
      <c r="L608" s="8"/>
    </row>
    <row r="609" spans="2:12" x14ac:dyDescent="0.25">
      <c r="B609" s="7"/>
      <c r="C609" s="8"/>
      <c r="D609" s="8"/>
      <c r="E609" s="8"/>
      <c r="F609" s="78"/>
      <c r="G609" s="61"/>
      <c r="H609" s="157"/>
      <c r="I609" s="8"/>
      <c r="J609" s="8"/>
      <c r="K609" s="8"/>
      <c r="L609" s="8"/>
    </row>
    <row r="610" spans="2:12" x14ac:dyDescent="0.25">
      <c r="B610" s="7"/>
      <c r="C610" s="8"/>
      <c r="D610" s="8"/>
      <c r="E610" s="8"/>
      <c r="F610" s="78"/>
      <c r="G610" s="61"/>
      <c r="H610" s="157"/>
      <c r="I610" s="8"/>
      <c r="J610" s="8"/>
      <c r="K610" s="8"/>
      <c r="L610" s="8"/>
    </row>
    <row r="611" spans="2:12" x14ac:dyDescent="0.25">
      <c r="B611" s="7"/>
      <c r="C611" s="8"/>
      <c r="D611" s="8"/>
      <c r="E611" s="8"/>
      <c r="F611" s="78"/>
      <c r="G611" s="61"/>
      <c r="H611" s="157"/>
      <c r="I611" s="8"/>
      <c r="J611" s="8"/>
      <c r="K611" s="8"/>
      <c r="L611" s="8"/>
    </row>
    <row r="612" spans="2:12" x14ac:dyDescent="0.25">
      <c r="B612" s="7"/>
      <c r="C612" s="8"/>
      <c r="D612" s="8"/>
      <c r="E612" s="8"/>
      <c r="F612" s="78"/>
      <c r="G612" s="61"/>
      <c r="H612" s="157"/>
      <c r="I612" s="8"/>
      <c r="J612" s="8"/>
      <c r="K612" s="8"/>
      <c r="L612" s="8"/>
    </row>
    <row r="613" spans="2:12" x14ac:dyDescent="0.25">
      <c r="B613" s="7"/>
      <c r="C613" s="8"/>
      <c r="D613" s="8"/>
      <c r="E613" s="8"/>
      <c r="F613" s="78"/>
      <c r="G613" s="61"/>
      <c r="H613" s="157"/>
      <c r="I613" s="8"/>
      <c r="J613" s="8"/>
      <c r="K613" s="8"/>
      <c r="L613" s="8"/>
    </row>
    <row r="614" spans="2:12" x14ac:dyDescent="0.25">
      <c r="B614" s="7"/>
      <c r="C614" s="8"/>
      <c r="D614" s="8"/>
      <c r="E614" s="8"/>
      <c r="F614" s="78"/>
      <c r="G614" s="61"/>
      <c r="H614" s="157"/>
      <c r="I614" s="8"/>
      <c r="J614" s="8"/>
      <c r="K614" s="8"/>
      <c r="L614" s="8"/>
    </row>
    <row r="615" spans="2:12" x14ac:dyDescent="0.25">
      <c r="B615" s="7"/>
      <c r="C615" s="8"/>
      <c r="D615" s="8"/>
      <c r="E615" s="8"/>
      <c r="F615" s="78"/>
      <c r="G615" s="61"/>
      <c r="H615" s="157"/>
      <c r="I615" s="8"/>
      <c r="J615" s="8"/>
      <c r="K615" s="8"/>
      <c r="L615" s="8"/>
    </row>
    <row r="616" spans="2:12" x14ac:dyDescent="0.25">
      <c r="B616" s="7"/>
      <c r="C616" s="8"/>
      <c r="D616" s="8"/>
      <c r="E616" s="8"/>
      <c r="F616" s="78"/>
      <c r="G616" s="61"/>
      <c r="H616" s="157"/>
      <c r="I616" s="8"/>
      <c r="J616" s="8"/>
      <c r="K616" s="8"/>
      <c r="L616" s="8"/>
    </row>
    <row r="617" spans="2:12" x14ac:dyDescent="0.25">
      <c r="B617" s="7"/>
      <c r="C617" s="8"/>
      <c r="D617" s="8"/>
      <c r="E617" s="8"/>
      <c r="F617" s="78"/>
      <c r="G617" s="61"/>
      <c r="H617" s="157"/>
      <c r="I617" s="8"/>
      <c r="J617" s="8"/>
      <c r="K617" s="8"/>
      <c r="L617" s="8"/>
    </row>
    <row r="618" spans="2:12" x14ac:dyDescent="0.25">
      <c r="B618" s="7"/>
      <c r="C618" s="8"/>
      <c r="D618" s="8"/>
      <c r="E618" s="8"/>
      <c r="F618" s="78"/>
      <c r="G618" s="61"/>
      <c r="H618" s="157"/>
      <c r="I618" s="8"/>
      <c r="J618" s="8"/>
      <c r="K618" s="8"/>
      <c r="L618" s="8"/>
    </row>
    <row r="619" spans="2:12" x14ac:dyDescent="0.25">
      <c r="B619" s="7"/>
      <c r="C619" s="8"/>
      <c r="D619" s="8"/>
      <c r="E619" s="8"/>
      <c r="F619" s="78"/>
      <c r="G619" s="61"/>
      <c r="H619" s="157"/>
      <c r="I619" s="8"/>
      <c r="J619" s="8"/>
      <c r="K619" s="8"/>
      <c r="L619" s="8"/>
    </row>
    <row r="620" spans="2:12" x14ac:dyDescent="0.25">
      <c r="B620" s="7"/>
      <c r="C620" s="8"/>
      <c r="D620" s="8"/>
      <c r="E620" s="8"/>
      <c r="F620" s="78"/>
      <c r="G620" s="61"/>
      <c r="H620" s="157"/>
      <c r="I620" s="8"/>
      <c r="J620" s="8"/>
      <c r="K620" s="8"/>
      <c r="L620" s="8"/>
    </row>
    <row r="621" spans="2:12" x14ac:dyDescent="0.25">
      <c r="B621" s="7"/>
      <c r="C621" s="8"/>
      <c r="D621" s="8"/>
      <c r="E621" s="8"/>
      <c r="F621" s="78"/>
      <c r="G621" s="61"/>
      <c r="H621" s="157"/>
      <c r="I621" s="8"/>
      <c r="J621" s="8"/>
      <c r="K621" s="8"/>
      <c r="L621" s="8"/>
    </row>
    <row r="622" spans="2:12" x14ac:dyDescent="0.25">
      <c r="B622" s="7"/>
      <c r="C622" s="8"/>
      <c r="D622" s="8"/>
      <c r="E622" s="8"/>
      <c r="F622" s="78"/>
      <c r="G622" s="61"/>
      <c r="H622" s="157"/>
      <c r="I622" s="8"/>
      <c r="J622" s="8"/>
      <c r="K622" s="8"/>
      <c r="L622" s="8"/>
    </row>
    <row r="623" spans="2:12" x14ac:dyDescent="0.25">
      <c r="B623" s="7"/>
      <c r="C623" s="8"/>
      <c r="D623" s="8"/>
      <c r="E623" s="8"/>
      <c r="F623" s="78"/>
      <c r="G623" s="61"/>
      <c r="H623" s="157"/>
      <c r="I623" s="8"/>
      <c r="J623" s="8"/>
      <c r="K623" s="8"/>
      <c r="L623" s="8"/>
    </row>
    <row r="624" spans="2:12" x14ac:dyDescent="0.25">
      <c r="B624" s="7"/>
      <c r="C624" s="8"/>
      <c r="D624" s="8"/>
      <c r="E624" s="8"/>
      <c r="F624" s="78"/>
      <c r="G624" s="61"/>
      <c r="H624" s="157"/>
      <c r="I624" s="8"/>
      <c r="J624" s="8"/>
      <c r="K624" s="8"/>
      <c r="L624" s="8"/>
    </row>
    <row r="625" spans="2:12" x14ac:dyDescent="0.25">
      <c r="B625" s="7"/>
      <c r="C625" s="8"/>
      <c r="D625" s="8"/>
      <c r="E625" s="8"/>
      <c r="F625" s="78"/>
      <c r="G625" s="61"/>
      <c r="H625" s="157"/>
      <c r="I625" s="8"/>
      <c r="J625" s="8"/>
      <c r="K625" s="8"/>
      <c r="L625" s="8"/>
    </row>
    <row r="626" spans="2:12" x14ac:dyDescent="0.25">
      <c r="B626" s="7"/>
      <c r="C626" s="8"/>
      <c r="D626" s="8"/>
      <c r="E626" s="8"/>
      <c r="F626" s="78"/>
      <c r="G626" s="61"/>
      <c r="H626" s="157"/>
      <c r="I626" s="8"/>
      <c r="J626" s="8"/>
      <c r="K626" s="8"/>
      <c r="L626" s="8"/>
    </row>
    <row r="627" spans="2:12" x14ac:dyDescent="0.25">
      <c r="B627" s="7"/>
      <c r="C627" s="8"/>
      <c r="D627" s="8"/>
      <c r="E627" s="8"/>
      <c r="F627" s="78"/>
      <c r="G627" s="61"/>
      <c r="H627" s="157"/>
      <c r="I627" s="8"/>
      <c r="J627" s="8"/>
      <c r="K627" s="8"/>
      <c r="L627" s="8"/>
    </row>
    <row r="628" spans="2:12" x14ac:dyDescent="0.25">
      <c r="B628" s="7"/>
      <c r="C628" s="8"/>
      <c r="D628" s="8"/>
      <c r="E628" s="8"/>
      <c r="F628" s="78"/>
      <c r="G628" s="61"/>
      <c r="H628" s="157"/>
      <c r="I628" s="8"/>
      <c r="J628" s="8"/>
      <c r="K628" s="8"/>
      <c r="L628" s="8"/>
    </row>
    <row r="629" spans="2:12" x14ac:dyDescent="0.25">
      <c r="B629" s="7"/>
      <c r="C629" s="8"/>
      <c r="D629" s="8"/>
      <c r="E629" s="8"/>
      <c r="F629" s="78"/>
      <c r="G629" s="61"/>
      <c r="H629" s="157"/>
      <c r="I629" s="8"/>
      <c r="J629" s="8"/>
      <c r="K629" s="8"/>
      <c r="L629" s="8"/>
    </row>
    <row r="630" spans="2:12" x14ac:dyDescent="0.25">
      <c r="B630" s="7"/>
      <c r="C630" s="8"/>
      <c r="D630" s="8"/>
      <c r="E630" s="8"/>
      <c r="F630" s="78"/>
      <c r="G630" s="61"/>
      <c r="H630" s="157"/>
      <c r="I630" s="8"/>
      <c r="J630" s="8"/>
      <c r="K630" s="8"/>
      <c r="L630" s="8"/>
    </row>
    <row r="631" spans="2:12" x14ac:dyDescent="0.25">
      <c r="B631" s="7"/>
      <c r="C631" s="8"/>
      <c r="D631" s="8"/>
      <c r="E631" s="8"/>
      <c r="F631" s="78"/>
      <c r="G631" s="61"/>
      <c r="H631" s="157"/>
      <c r="I631" s="8"/>
      <c r="J631" s="8"/>
      <c r="K631" s="8"/>
      <c r="L631" s="8"/>
    </row>
    <row r="632" spans="2:12" x14ac:dyDescent="0.25">
      <c r="B632" s="7"/>
      <c r="C632" s="8"/>
      <c r="D632" s="8"/>
      <c r="E632" s="8"/>
      <c r="F632" s="78"/>
      <c r="G632" s="61"/>
      <c r="H632" s="157"/>
      <c r="I632" s="8"/>
      <c r="J632" s="8"/>
      <c r="K632" s="8"/>
      <c r="L632" s="8"/>
    </row>
    <row r="633" spans="2:12" x14ac:dyDescent="0.25">
      <c r="B633" s="7"/>
      <c r="C633" s="8"/>
      <c r="D633" s="8"/>
      <c r="E633" s="8"/>
      <c r="F633" s="78"/>
      <c r="G633" s="61"/>
      <c r="H633" s="157"/>
      <c r="I633" s="8"/>
      <c r="J633" s="8"/>
      <c r="K633" s="8"/>
      <c r="L633" s="8"/>
    </row>
    <row r="634" spans="2:12" x14ac:dyDescent="0.25">
      <c r="B634" s="7"/>
      <c r="C634" s="8"/>
      <c r="D634" s="8"/>
      <c r="E634" s="8"/>
      <c r="F634" s="78"/>
      <c r="G634" s="61"/>
      <c r="H634" s="157"/>
      <c r="I634" s="8"/>
      <c r="J634" s="8"/>
      <c r="K634" s="8"/>
      <c r="L634" s="8"/>
    </row>
    <row r="635" spans="2:12" x14ac:dyDescent="0.25">
      <c r="B635" s="7"/>
      <c r="C635" s="8"/>
      <c r="D635" s="8"/>
      <c r="E635" s="8"/>
      <c r="F635" s="78"/>
      <c r="G635" s="61"/>
      <c r="H635" s="157"/>
      <c r="I635" s="8"/>
      <c r="J635" s="8"/>
      <c r="K635" s="8"/>
      <c r="L635" s="8"/>
    </row>
    <row r="636" spans="2:12" x14ac:dyDescent="0.25">
      <c r="B636" s="7"/>
      <c r="C636" s="8"/>
      <c r="D636" s="8"/>
      <c r="E636" s="8"/>
      <c r="F636" s="78"/>
      <c r="G636" s="61"/>
      <c r="H636" s="157"/>
      <c r="I636" s="8"/>
      <c r="J636" s="8"/>
      <c r="K636" s="8"/>
      <c r="L636" s="8"/>
    </row>
    <row r="637" spans="2:12" x14ac:dyDescent="0.25">
      <c r="B637" s="7"/>
      <c r="C637" s="8"/>
      <c r="D637" s="8"/>
      <c r="E637" s="8"/>
      <c r="F637" s="78"/>
      <c r="G637" s="61"/>
      <c r="H637" s="157"/>
      <c r="I637" s="8"/>
      <c r="J637" s="8"/>
      <c r="K637" s="8"/>
      <c r="L637" s="8"/>
    </row>
    <row r="638" spans="2:12" x14ac:dyDescent="0.25">
      <c r="B638" s="7"/>
      <c r="C638" s="8"/>
      <c r="D638" s="8"/>
      <c r="E638" s="8"/>
      <c r="F638" s="78"/>
      <c r="G638" s="61"/>
      <c r="H638" s="157"/>
      <c r="I638" s="8"/>
      <c r="J638" s="8"/>
      <c r="K638" s="8"/>
      <c r="L638" s="8"/>
    </row>
    <row r="639" spans="2:12" x14ac:dyDescent="0.25">
      <c r="B639" s="7"/>
      <c r="C639" s="8"/>
      <c r="D639" s="8"/>
      <c r="E639" s="8"/>
      <c r="F639" s="78"/>
      <c r="G639" s="61"/>
      <c r="H639" s="157"/>
      <c r="I639" s="8"/>
      <c r="J639" s="8"/>
      <c r="K639" s="8"/>
      <c r="L639" s="8"/>
    </row>
    <row r="640" spans="2:12" x14ac:dyDescent="0.25">
      <c r="B640" s="7"/>
      <c r="C640" s="8"/>
      <c r="D640" s="8"/>
      <c r="E640" s="8"/>
      <c r="F640" s="78"/>
      <c r="G640" s="61"/>
      <c r="H640" s="157"/>
      <c r="I640" s="8"/>
      <c r="J640" s="8"/>
      <c r="K640" s="8"/>
      <c r="L640" s="8"/>
    </row>
    <row r="641" spans="2:12" x14ac:dyDescent="0.25">
      <c r="B641" s="7"/>
      <c r="C641" s="8"/>
      <c r="D641" s="8"/>
      <c r="E641" s="8"/>
      <c r="F641" s="78"/>
      <c r="G641" s="61"/>
      <c r="H641" s="157"/>
      <c r="I641" s="8"/>
      <c r="J641" s="8"/>
      <c r="K641" s="8"/>
      <c r="L641" s="8"/>
    </row>
    <row r="642" spans="2:12" x14ac:dyDescent="0.25">
      <c r="B642" s="7"/>
      <c r="C642" s="8"/>
      <c r="D642" s="8"/>
      <c r="E642" s="8"/>
      <c r="F642" s="78"/>
      <c r="G642" s="61"/>
      <c r="H642" s="157"/>
      <c r="I642" s="8"/>
      <c r="J642" s="8"/>
      <c r="K642" s="8"/>
      <c r="L642" s="8"/>
    </row>
    <row r="643" spans="2:12" x14ac:dyDescent="0.25">
      <c r="B643" s="7"/>
      <c r="C643" s="8"/>
      <c r="D643" s="8"/>
      <c r="E643" s="8"/>
      <c r="F643" s="78"/>
      <c r="G643" s="61"/>
      <c r="H643" s="157"/>
      <c r="I643" s="8"/>
      <c r="J643" s="8"/>
      <c r="K643" s="8"/>
      <c r="L643" s="8"/>
    </row>
    <row r="644" spans="2:12" x14ac:dyDescent="0.25">
      <c r="B644" s="7"/>
      <c r="C644" s="8"/>
      <c r="D644" s="8"/>
      <c r="E644" s="8"/>
      <c r="F644" s="78"/>
      <c r="G644" s="61"/>
      <c r="H644" s="157"/>
      <c r="I644" s="8"/>
      <c r="J644" s="8"/>
      <c r="K644" s="8"/>
      <c r="L644" s="8"/>
    </row>
    <row r="645" spans="2:12" x14ac:dyDescent="0.25">
      <c r="B645" s="7"/>
      <c r="C645" s="8"/>
      <c r="D645" s="8"/>
      <c r="E645" s="8"/>
      <c r="F645" s="78"/>
      <c r="G645" s="61"/>
      <c r="H645" s="157"/>
      <c r="I645" s="8"/>
      <c r="J645" s="8"/>
      <c r="K645" s="8"/>
      <c r="L645" s="8"/>
    </row>
    <row r="646" spans="2:12" x14ac:dyDescent="0.25">
      <c r="B646" s="7"/>
      <c r="C646" s="8"/>
      <c r="D646" s="8"/>
      <c r="E646" s="8"/>
      <c r="F646" s="78"/>
      <c r="G646" s="61"/>
      <c r="H646" s="157"/>
      <c r="I646" s="8"/>
      <c r="J646" s="8"/>
      <c r="K646" s="8"/>
      <c r="L646" s="8"/>
    </row>
    <row r="647" spans="2:12" x14ac:dyDescent="0.25">
      <c r="B647" s="7"/>
      <c r="C647" s="8"/>
      <c r="D647" s="8"/>
      <c r="E647" s="8"/>
      <c r="F647" s="78"/>
      <c r="G647" s="61"/>
      <c r="H647" s="157"/>
      <c r="I647" s="8"/>
      <c r="J647" s="8"/>
      <c r="K647" s="8"/>
      <c r="L647" s="8"/>
    </row>
    <row r="648" spans="2:12" x14ac:dyDescent="0.25">
      <c r="B648" s="7"/>
      <c r="C648" s="8"/>
      <c r="D648" s="8"/>
      <c r="E648" s="8"/>
      <c r="F648" s="78"/>
      <c r="G648" s="61"/>
      <c r="H648" s="157"/>
      <c r="I648" s="8"/>
      <c r="J648" s="8"/>
      <c r="K648" s="8"/>
      <c r="L648" s="8"/>
    </row>
    <row r="649" spans="2:12" x14ac:dyDescent="0.25">
      <c r="B649" s="7"/>
      <c r="C649" s="8"/>
      <c r="D649" s="8"/>
      <c r="E649" s="8"/>
      <c r="F649" s="78"/>
      <c r="G649" s="61"/>
      <c r="H649" s="157"/>
      <c r="I649" s="8"/>
      <c r="J649" s="8"/>
      <c r="K649" s="8"/>
      <c r="L649" s="8"/>
    </row>
    <row r="650" spans="2:12" x14ac:dyDescent="0.25">
      <c r="B650" s="7"/>
      <c r="C650" s="8"/>
      <c r="D650" s="8"/>
      <c r="E650" s="8"/>
      <c r="F650" s="78"/>
      <c r="G650" s="61"/>
      <c r="H650" s="157"/>
      <c r="I650" s="8"/>
      <c r="J650" s="8"/>
      <c r="K650" s="8"/>
      <c r="L650" s="8"/>
    </row>
    <row r="651" spans="2:12" x14ac:dyDescent="0.25">
      <c r="B651" s="7"/>
      <c r="C651" s="8"/>
      <c r="D651" s="8"/>
      <c r="E651" s="8"/>
      <c r="F651" s="78"/>
      <c r="G651" s="61"/>
      <c r="H651" s="157"/>
      <c r="I651" s="8"/>
      <c r="J651" s="8"/>
      <c r="K651" s="8"/>
      <c r="L651" s="8"/>
    </row>
    <row r="652" spans="2:12" x14ac:dyDescent="0.25">
      <c r="B652" s="7"/>
      <c r="C652" s="8"/>
      <c r="D652" s="8"/>
      <c r="E652" s="8"/>
      <c r="F652" s="78"/>
      <c r="G652" s="61"/>
      <c r="H652" s="157"/>
      <c r="I652" s="8"/>
      <c r="J652" s="8"/>
      <c r="K652" s="8"/>
      <c r="L652" s="8"/>
    </row>
    <row r="653" spans="2:12" x14ac:dyDescent="0.25">
      <c r="B653" s="7"/>
      <c r="C653" s="8"/>
      <c r="D653" s="8"/>
      <c r="E653" s="8"/>
      <c r="F653" s="78"/>
      <c r="G653" s="61"/>
      <c r="H653" s="157"/>
      <c r="I653" s="8"/>
      <c r="J653" s="8"/>
      <c r="K653" s="8"/>
      <c r="L653" s="8"/>
    </row>
    <row r="654" spans="2:12" x14ac:dyDescent="0.25">
      <c r="B654" s="7"/>
      <c r="C654" s="8"/>
      <c r="D654" s="8"/>
      <c r="E654" s="8"/>
      <c r="F654" s="78"/>
      <c r="G654" s="61"/>
      <c r="H654" s="157"/>
      <c r="I654" s="8"/>
      <c r="J654" s="8"/>
      <c r="K654" s="8"/>
      <c r="L654" s="8"/>
    </row>
    <row r="655" spans="2:12" x14ac:dyDescent="0.25">
      <c r="B655" s="7"/>
      <c r="C655" s="8"/>
      <c r="D655" s="8"/>
      <c r="E655" s="8"/>
      <c r="F655" s="78"/>
      <c r="G655" s="61"/>
      <c r="H655" s="157"/>
      <c r="I655" s="8"/>
      <c r="J655" s="8"/>
      <c r="K655" s="8"/>
      <c r="L655" s="8"/>
    </row>
    <row r="656" spans="2:12" x14ac:dyDescent="0.25">
      <c r="B656" s="7"/>
      <c r="C656" s="8"/>
      <c r="D656" s="8"/>
      <c r="E656" s="8"/>
      <c r="F656" s="78"/>
      <c r="G656" s="61"/>
      <c r="H656" s="157"/>
      <c r="I656" s="8"/>
      <c r="J656" s="8"/>
      <c r="K656" s="8"/>
      <c r="L656" s="8"/>
    </row>
    <row r="657" spans="2:12" x14ac:dyDescent="0.25">
      <c r="B657" s="7"/>
      <c r="C657" s="8"/>
      <c r="D657" s="8"/>
      <c r="E657" s="8"/>
      <c r="F657" s="78"/>
      <c r="G657" s="61"/>
      <c r="H657" s="157"/>
      <c r="I657" s="8"/>
      <c r="J657" s="8"/>
      <c r="K657" s="8"/>
      <c r="L657" s="8"/>
    </row>
    <row r="658" spans="2:12" x14ac:dyDescent="0.25">
      <c r="B658" s="7"/>
      <c r="C658" s="8"/>
      <c r="D658" s="8"/>
      <c r="E658" s="8"/>
      <c r="F658" s="78"/>
      <c r="G658" s="61"/>
      <c r="H658" s="157"/>
      <c r="I658" s="8"/>
      <c r="J658" s="8"/>
      <c r="K658" s="8"/>
      <c r="L658" s="8"/>
    </row>
    <row r="659" spans="2:12" x14ac:dyDescent="0.25">
      <c r="B659" s="7"/>
      <c r="C659" s="8"/>
      <c r="D659" s="8"/>
      <c r="E659" s="8"/>
      <c r="F659" s="78"/>
      <c r="G659" s="61"/>
      <c r="H659" s="157"/>
      <c r="I659" s="8"/>
      <c r="J659" s="8"/>
      <c r="K659" s="8"/>
      <c r="L659" s="8"/>
    </row>
    <row r="660" spans="2:12" x14ac:dyDescent="0.25">
      <c r="B660" s="7"/>
      <c r="C660" s="8"/>
      <c r="D660" s="8"/>
      <c r="E660" s="8"/>
      <c r="F660" s="78"/>
      <c r="G660" s="61"/>
      <c r="H660" s="157"/>
      <c r="I660" s="8"/>
      <c r="J660" s="8"/>
      <c r="K660" s="8"/>
      <c r="L660" s="8"/>
    </row>
    <row r="661" spans="2:12" x14ac:dyDescent="0.25">
      <c r="B661" s="7"/>
      <c r="C661" s="8"/>
      <c r="D661" s="8"/>
      <c r="E661" s="8"/>
      <c r="F661" s="78"/>
      <c r="G661" s="61"/>
      <c r="H661" s="157"/>
      <c r="I661" s="8"/>
      <c r="J661" s="8"/>
      <c r="K661" s="8"/>
      <c r="L661" s="8"/>
    </row>
    <row r="662" spans="2:12" x14ac:dyDescent="0.25">
      <c r="B662" s="7"/>
      <c r="C662" s="8"/>
      <c r="D662" s="8"/>
      <c r="E662" s="8"/>
      <c r="F662" s="78"/>
      <c r="G662" s="61"/>
      <c r="H662" s="157"/>
      <c r="I662" s="8"/>
      <c r="J662" s="8"/>
      <c r="K662" s="8"/>
      <c r="L662" s="8"/>
    </row>
    <row r="663" spans="2:12" x14ac:dyDescent="0.25">
      <c r="B663" s="7"/>
      <c r="C663" s="8"/>
      <c r="D663" s="8"/>
      <c r="E663" s="8"/>
      <c r="F663" s="78"/>
      <c r="G663" s="61"/>
      <c r="H663" s="157"/>
      <c r="I663" s="8"/>
      <c r="J663" s="8"/>
      <c r="K663" s="8"/>
      <c r="L663" s="8"/>
    </row>
    <row r="664" spans="2:12" x14ac:dyDescent="0.25">
      <c r="B664" s="7"/>
      <c r="C664" s="8"/>
      <c r="D664" s="8"/>
      <c r="E664" s="8"/>
      <c r="F664" s="78"/>
      <c r="G664" s="61"/>
      <c r="H664" s="157"/>
      <c r="I664" s="8"/>
      <c r="J664" s="8"/>
      <c r="K664" s="8"/>
      <c r="L664" s="8"/>
    </row>
    <row r="665" spans="2:12" x14ac:dyDescent="0.25">
      <c r="B665" s="7"/>
      <c r="C665" s="8"/>
      <c r="D665" s="8"/>
      <c r="E665" s="8"/>
      <c r="F665" s="78"/>
      <c r="G665" s="61"/>
      <c r="H665" s="157"/>
      <c r="I665" s="8"/>
      <c r="J665" s="8"/>
      <c r="K665" s="8"/>
      <c r="L665" s="8"/>
    </row>
    <row r="666" spans="2:12" x14ac:dyDescent="0.25">
      <c r="B666" s="7"/>
      <c r="C666" s="8"/>
      <c r="D666" s="8"/>
      <c r="E666" s="8"/>
      <c r="F666" s="78"/>
      <c r="G666" s="61"/>
      <c r="H666" s="157"/>
      <c r="I666" s="8"/>
      <c r="J666" s="8"/>
      <c r="K666" s="8"/>
      <c r="L666" s="8"/>
    </row>
    <row r="667" spans="2:12" x14ac:dyDescent="0.25">
      <c r="B667" s="7"/>
      <c r="C667" s="8"/>
      <c r="D667" s="8"/>
      <c r="E667" s="8"/>
      <c r="F667" s="78"/>
      <c r="G667" s="61"/>
      <c r="H667" s="157"/>
      <c r="I667" s="8"/>
      <c r="J667" s="8"/>
      <c r="K667" s="8"/>
      <c r="L667" s="8"/>
    </row>
    <row r="668" spans="2:12" x14ac:dyDescent="0.25">
      <c r="B668" s="7"/>
      <c r="C668" s="8"/>
      <c r="D668" s="8"/>
      <c r="E668" s="8"/>
      <c r="F668" s="78"/>
      <c r="G668" s="61"/>
      <c r="H668" s="157"/>
      <c r="I668" s="8"/>
      <c r="J668" s="8"/>
      <c r="K668" s="8"/>
      <c r="L668" s="8"/>
    </row>
    <row r="669" spans="2:12" x14ac:dyDescent="0.25">
      <c r="B669" s="7"/>
      <c r="C669" s="8"/>
      <c r="D669" s="8"/>
      <c r="E669" s="8"/>
      <c r="F669" s="78"/>
      <c r="G669" s="61"/>
      <c r="H669" s="157"/>
      <c r="I669" s="8"/>
      <c r="J669" s="8"/>
      <c r="K669" s="8"/>
      <c r="L669" s="8"/>
    </row>
    <row r="670" spans="2:12" x14ac:dyDescent="0.25">
      <c r="B670" s="7"/>
      <c r="C670" s="8"/>
      <c r="D670" s="8"/>
      <c r="E670" s="8"/>
      <c r="F670" s="78"/>
      <c r="G670" s="61"/>
      <c r="H670" s="157"/>
      <c r="I670" s="8"/>
      <c r="J670" s="8"/>
      <c r="K670" s="8"/>
      <c r="L670" s="8"/>
    </row>
    <row r="671" spans="2:12" x14ac:dyDescent="0.25">
      <c r="B671" s="7"/>
      <c r="C671" s="8"/>
      <c r="D671" s="8"/>
      <c r="E671" s="8"/>
      <c r="F671" s="78"/>
      <c r="G671" s="61"/>
      <c r="H671" s="157"/>
      <c r="I671" s="8"/>
      <c r="J671" s="8"/>
      <c r="K671" s="8"/>
      <c r="L671" s="8"/>
    </row>
    <row r="672" spans="2:12" x14ac:dyDescent="0.25">
      <c r="B672" s="7"/>
      <c r="C672" s="8"/>
      <c r="D672" s="8"/>
      <c r="E672" s="8"/>
      <c r="F672" s="78"/>
      <c r="G672" s="61"/>
      <c r="H672" s="157"/>
      <c r="I672" s="8"/>
      <c r="J672" s="8"/>
      <c r="K672" s="8"/>
      <c r="L672" s="8"/>
    </row>
    <row r="673" spans="2:12" x14ac:dyDescent="0.25">
      <c r="B673" s="7"/>
      <c r="C673" s="8"/>
      <c r="D673" s="8"/>
      <c r="E673" s="8"/>
      <c r="F673" s="78"/>
      <c r="G673" s="61"/>
      <c r="H673" s="157"/>
      <c r="I673" s="8"/>
      <c r="J673" s="8"/>
      <c r="K673" s="8"/>
      <c r="L673" s="8"/>
    </row>
    <row r="674" spans="2:12" x14ac:dyDescent="0.25">
      <c r="B674" s="7"/>
      <c r="C674" s="8"/>
      <c r="D674" s="8"/>
      <c r="E674" s="8"/>
      <c r="F674" s="78"/>
      <c r="G674" s="61"/>
      <c r="H674" s="157"/>
      <c r="I674" s="8"/>
      <c r="J674" s="8"/>
      <c r="K674" s="8"/>
      <c r="L674" s="8"/>
    </row>
    <row r="675" spans="2:12" x14ac:dyDescent="0.25">
      <c r="B675" s="7"/>
      <c r="C675" s="8"/>
      <c r="D675" s="8"/>
      <c r="E675" s="8"/>
      <c r="F675" s="78"/>
      <c r="G675" s="61"/>
      <c r="H675" s="157"/>
      <c r="I675" s="8"/>
      <c r="J675" s="8"/>
      <c r="K675" s="8"/>
      <c r="L675" s="8"/>
    </row>
    <row r="676" spans="2:12" x14ac:dyDescent="0.25">
      <c r="B676" s="7"/>
      <c r="C676" s="8"/>
      <c r="D676" s="8"/>
      <c r="E676" s="8"/>
      <c r="F676" s="78"/>
      <c r="G676" s="61"/>
      <c r="H676" s="157"/>
      <c r="I676" s="8"/>
      <c r="J676" s="8"/>
      <c r="K676" s="8"/>
      <c r="L676" s="8"/>
    </row>
    <row r="677" spans="2:12" x14ac:dyDescent="0.25">
      <c r="B677" s="7"/>
      <c r="C677" s="8"/>
      <c r="D677" s="8"/>
      <c r="E677" s="8"/>
      <c r="F677" s="78"/>
      <c r="G677" s="61"/>
      <c r="H677" s="157"/>
      <c r="I677" s="8"/>
      <c r="J677" s="8"/>
      <c r="K677" s="8"/>
      <c r="L677" s="8"/>
    </row>
    <row r="678" spans="2:12" x14ac:dyDescent="0.25">
      <c r="B678" s="7"/>
      <c r="C678" s="8"/>
      <c r="D678" s="8"/>
      <c r="E678" s="8"/>
      <c r="F678" s="78"/>
      <c r="G678" s="61"/>
      <c r="H678" s="157"/>
      <c r="I678" s="8"/>
      <c r="J678" s="8"/>
      <c r="K678" s="8"/>
      <c r="L678" s="8"/>
    </row>
    <row r="679" spans="2:12" x14ac:dyDescent="0.25">
      <c r="B679" s="7"/>
      <c r="C679" s="8"/>
      <c r="D679" s="8"/>
      <c r="E679" s="8"/>
      <c r="F679" s="78"/>
      <c r="G679" s="61"/>
      <c r="H679" s="157"/>
      <c r="I679" s="8"/>
      <c r="J679" s="8"/>
      <c r="K679" s="8"/>
      <c r="L679" s="8"/>
    </row>
    <row r="680" spans="2:12" x14ac:dyDescent="0.25">
      <c r="B680" s="7"/>
      <c r="C680" s="8"/>
      <c r="D680" s="8"/>
      <c r="E680" s="8"/>
      <c r="F680" s="78"/>
      <c r="G680" s="61"/>
      <c r="H680" s="157"/>
      <c r="I680" s="8"/>
      <c r="J680" s="8"/>
      <c r="K680" s="8"/>
      <c r="L680" s="8"/>
    </row>
    <row r="681" spans="2:12" x14ac:dyDescent="0.25">
      <c r="B681" s="7"/>
      <c r="C681" s="8"/>
      <c r="D681" s="8"/>
      <c r="E681" s="8"/>
      <c r="F681" s="78"/>
      <c r="G681" s="61"/>
      <c r="H681" s="157"/>
      <c r="I681" s="8"/>
      <c r="J681" s="8"/>
      <c r="K681" s="8"/>
      <c r="L681" s="8"/>
    </row>
    <row r="682" spans="2:12" x14ac:dyDescent="0.25">
      <c r="B682" s="7"/>
      <c r="C682" s="8"/>
      <c r="D682" s="8"/>
      <c r="E682" s="8"/>
      <c r="F682" s="78"/>
      <c r="G682" s="61"/>
      <c r="H682" s="157"/>
      <c r="I682" s="8"/>
      <c r="J682" s="8"/>
      <c r="K682" s="8"/>
      <c r="L682" s="8"/>
    </row>
    <row r="683" spans="2:12" x14ac:dyDescent="0.25">
      <c r="B683" s="7"/>
      <c r="C683" s="8"/>
      <c r="D683" s="8"/>
      <c r="E683" s="8"/>
      <c r="F683" s="78"/>
      <c r="G683" s="61"/>
      <c r="H683" s="157"/>
      <c r="I683" s="8"/>
      <c r="J683" s="8"/>
      <c r="K683" s="8"/>
      <c r="L683" s="8"/>
    </row>
    <row r="684" spans="2:12" x14ac:dyDescent="0.25">
      <c r="B684" s="7"/>
      <c r="C684" s="8"/>
      <c r="D684" s="8"/>
      <c r="E684" s="8"/>
      <c r="F684" s="78"/>
      <c r="G684" s="61"/>
      <c r="H684" s="157"/>
      <c r="I684" s="8"/>
      <c r="J684" s="8"/>
      <c r="K684" s="8"/>
      <c r="L684" s="8"/>
    </row>
    <row r="685" spans="2:12" x14ac:dyDescent="0.25">
      <c r="B685" s="7"/>
      <c r="C685" s="8"/>
      <c r="D685" s="8"/>
      <c r="E685" s="8"/>
      <c r="F685" s="78"/>
      <c r="G685" s="61"/>
      <c r="H685" s="157"/>
      <c r="I685" s="8"/>
      <c r="J685" s="8"/>
      <c r="K685" s="8"/>
      <c r="L685" s="8"/>
    </row>
    <row r="686" spans="2:12" x14ac:dyDescent="0.25">
      <c r="B686" s="7"/>
      <c r="C686" s="8"/>
      <c r="D686" s="8"/>
      <c r="E686" s="8"/>
      <c r="F686" s="78"/>
      <c r="G686" s="61"/>
      <c r="H686" s="157"/>
      <c r="I686" s="8"/>
      <c r="J686" s="8"/>
      <c r="K686" s="8"/>
      <c r="L686" s="8"/>
    </row>
    <row r="687" spans="2:12" x14ac:dyDescent="0.25">
      <c r="B687" s="7"/>
      <c r="C687" s="8"/>
      <c r="D687" s="8"/>
      <c r="E687" s="8"/>
      <c r="F687" s="78"/>
      <c r="G687" s="61"/>
      <c r="H687" s="157"/>
      <c r="I687" s="8"/>
      <c r="J687" s="8"/>
      <c r="K687" s="8"/>
      <c r="L687" s="8"/>
    </row>
    <row r="688" spans="2:12" x14ac:dyDescent="0.25">
      <c r="B688" s="7"/>
      <c r="C688" s="8"/>
      <c r="D688" s="8"/>
      <c r="E688" s="8"/>
      <c r="F688" s="78"/>
      <c r="G688" s="61"/>
      <c r="H688" s="157"/>
      <c r="I688" s="8"/>
      <c r="J688" s="8"/>
      <c r="K688" s="8"/>
      <c r="L688" s="8"/>
    </row>
    <row r="689" spans="2:12" x14ac:dyDescent="0.25">
      <c r="B689" s="7"/>
      <c r="C689" s="8"/>
      <c r="D689" s="8"/>
      <c r="E689" s="8"/>
      <c r="F689" s="78"/>
      <c r="G689" s="61"/>
      <c r="H689" s="157"/>
      <c r="I689" s="8"/>
      <c r="J689" s="8"/>
      <c r="K689" s="8"/>
      <c r="L689" s="8"/>
    </row>
    <row r="690" spans="2:12" x14ac:dyDescent="0.25">
      <c r="B690" s="7"/>
      <c r="C690" s="8"/>
      <c r="D690" s="8"/>
      <c r="E690" s="8"/>
      <c r="F690" s="78"/>
      <c r="G690" s="61"/>
      <c r="H690" s="157"/>
      <c r="I690" s="8"/>
      <c r="J690" s="8"/>
      <c r="K690" s="8"/>
      <c r="L690" s="8"/>
    </row>
    <row r="691" spans="2:12" x14ac:dyDescent="0.25">
      <c r="B691" s="7"/>
      <c r="C691" s="8"/>
      <c r="D691" s="8"/>
      <c r="E691" s="8"/>
      <c r="F691" s="78"/>
      <c r="G691" s="61"/>
      <c r="H691" s="157"/>
      <c r="I691" s="8"/>
      <c r="J691" s="8"/>
      <c r="K691" s="8"/>
      <c r="L691" s="8"/>
    </row>
    <row r="692" spans="2:12" x14ac:dyDescent="0.25">
      <c r="B692" s="7"/>
      <c r="C692" s="8"/>
      <c r="D692" s="8"/>
      <c r="E692" s="8"/>
      <c r="F692" s="78"/>
      <c r="G692" s="61"/>
      <c r="H692" s="157"/>
      <c r="I692" s="8"/>
      <c r="J692" s="8"/>
      <c r="K692" s="8"/>
      <c r="L692" s="8"/>
    </row>
    <row r="693" spans="2:12" x14ac:dyDescent="0.25">
      <c r="B693" s="7"/>
      <c r="C693" s="8"/>
      <c r="D693" s="8"/>
      <c r="E693" s="8"/>
      <c r="F693" s="78"/>
      <c r="G693" s="61"/>
      <c r="H693" s="157"/>
      <c r="I693" s="8"/>
      <c r="J693" s="8"/>
      <c r="K693" s="8"/>
      <c r="L693" s="8"/>
    </row>
    <row r="694" spans="2:12" x14ac:dyDescent="0.25">
      <c r="B694" s="7"/>
      <c r="C694" s="8"/>
      <c r="D694" s="8"/>
      <c r="E694" s="8"/>
      <c r="F694" s="78"/>
      <c r="G694" s="61"/>
      <c r="H694" s="157"/>
      <c r="I694" s="8"/>
      <c r="J694" s="8"/>
      <c r="K694" s="8"/>
      <c r="L694" s="8"/>
    </row>
    <row r="695" spans="2:12" x14ac:dyDescent="0.25">
      <c r="B695" s="7"/>
      <c r="C695" s="8"/>
      <c r="D695" s="8"/>
      <c r="E695" s="8"/>
      <c r="F695" s="78"/>
      <c r="G695" s="61"/>
      <c r="H695" s="157"/>
      <c r="I695" s="8"/>
      <c r="J695" s="8"/>
      <c r="K695" s="8"/>
      <c r="L695" s="8"/>
    </row>
    <row r="696" spans="2:12" x14ac:dyDescent="0.25">
      <c r="B696" s="7"/>
      <c r="C696" s="8"/>
      <c r="D696" s="8"/>
      <c r="E696" s="8"/>
      <c r="F696" s="78"/>
      <c r="G696" s="61"/>
      <c r="H696" s="157"/>
      <c r="I696" s="8"/>
      <c r="J696" s="8"/>
      <c r="K696" s="8"/>
      <c r="L696" s="8"/>
    </row>
    <row r="697" spans="2:12" x14ac:dyDescent="0.25">
      <c r="B697" s="7"/>
      <c r="C697" s="8"/>
      <c r="D697" s="8"/>
      <c r="E697" s="8"/>
      <c r="F697" s="78"/>
      <c r="G697" s="61"/>
      <c r="H697" s="157"/>
      <c r="I697" s="8"/>
      <c r="J697" s="8"/>
      <c r="K697" s="8"/>
      <c r="L697" s="8"/>
    </row>
    <row r="698" spans="2:12" x14ac:dyDescent="0.25">
      <c r="B698" s="7"/>
      <c r="C698" s="8"/>
      <c r="D698" s="8"/>
      <c r="E698" s="8"/>
      <c r="F698" s="78"/>
      <c r="G698" s="61"/>
      <c r="H698" s="157"/>
      <c r="I698" s="8"/>
      <c r="J698" s="8"/>
      <c r="K698" s="8"/>
      <c r="L698" s="8"/>
    </row>
    <row r="699" spans="2:12" x14ac:dyDescent="0.25">
      <c r="B699" s="7"/>
      <c r="C699" s="8"/>
      <c r="D699" s="8"/>
      <c r="E699" s="8"/>
      <c r="F699" s="78"/>
      <c r="G699" s="61"/>
      <c r="H699" s="157"/>
      <c r="I699" s="8"/>
      <c r="J699" s="8"/>
      <c r="K699" s="8"/>
      <c r="L699" s="8"/>
    </row>
    <row r="700" spans="2:12" x14ac:dyDescent="0.25">
      <c r="B700" s="7"/>
      <c r="C700" s="8"/>
      <c r="D700" s="8"/>
      <c r="E700" s="8"/>
      <c r="F700" s="78"/>
      <c r="G700" s="61"/>
      <c r="H700" s="157"/>
      <c r="I700" s="8"/>
      <c r="J700" s="8"/>
      <c r="K700" s="8"/>
      <c r="L700" s="8"/>
    </row>
    <row r="701" spans="2:12" x14ac:dyDescent="0.25">
      <c r="B701" s="7"/>
      <c r="C701" s="8"/>
      <c r="D701" s="8"/>
      <c r="E701" s="8"/>
      <c r="F701" s="78"/>
      <c r="G701" s="61"/>
      <c r="H701" s="157"/>
      <c r="I701" s="8"/>
      <c r="J701" s="8"/>
      <c r="K701" s="8"/>
      <c r="L701" s="8"/>
    </row>
    <row r="702" spans="2:12" x14ac:dyDescent="0.25">
      <c r="B702" s="7"/>
      <c r="C702" s="8"/>
      <c r="D702" s="8"/>
      <c r="E702" s="8"/>
      <c r="F702" s="78"/>
      <c r="G702" s="61"/>
      <c r="H702" s="157"/>
      <c r="I702" s="8"/>
      <c r="J702" s="8"/>
      <c r="K702" s="8"/>
      <c r="L702" s="8"/>
    </row>
    <row r="703" spans="2:12" x14ac:dyDescent="0.25">
      <c r="B703" s="7"/>
      <c r="C703" s="8"/>
      <c r="D703" s="8"/>
      <c r="E703" s="8"/>
      <c r="F703" s="78"/>
      <c r="G703" s="61"/>
      <c r="H703" s="157"/>
      <c r="I703" s="8"/>
      <c r="J703" s="8"/>
      <c r="K703" s="8"/>
      <c r="L703" s="8"/>
    </row>
    <row r="704" spans="2:12" x14ac:dyDescent="0.25">
      <c r="B704" s="7"/>
      <c r="C704" s="8"/>
      <c r="D704" s="8"/>
      <c r="E704" s="8"/>
      <c r="F704" s="78"/>
      <c r="G704" s="61"/>
      <c r="H704" s="157"/>
      <c r="I704" s="8"/>
      <c r="J704" s="8"/>
      <c r="K704" s="8"/>
      <c r="L704" s="8"/>
    </row>
    <row r="705" spans="2:12" x14ac:dyDescent="0.25">
      <c r="B705" s="7"/>
      <c r="C705" s="8"/>
      <c r="D705" s="8"/>
      <c r="E705" s="8"/>
      <c r="F705" s="78"/>
      <c r="G705" s="61"/>
      <c r="H705" s="157"/>
      <c r="I705" s="8"/>
      <c r="J705" s="8"/>
      <c r="K705" s="8"/>
      <c r="L705" s="8"/>
    </row>
    <row r="706" spans="2:12" x14ac:dyDescent="0.25">
      <c r="B706" s="7"/>
      <c r="C706" s="8"/>
      <c r="D706" s="8"/>
      <c r="E706" s="8"/>
      <c r="F706" s="78"/>
      <c r="G706" s="61"/>
      <c r="H706" s="157"/>
      <c r="I706" s="8"/>
      <c r="J706" s="8"/>
      <c r="K706" s="8"/>
      <c r="L706" s="8"/>
    </row>
    <row r="707" spans="2:12" x14ac:dyDescent="0.25">
      <c r="B707" s="7"/>
      <c r="C707" s="8"/>
      <c r="D707" s="8"/>
      <c r="E707" s="8"/>
      <c r="F707" s="78"/>
      <c r="G707" s="61"/>
      <c r="H707" s="157"/>
      <c r="I707" s="8"/>
      <c r="J707" s="8"/>
      <c r="K707" s="8"/>
      <c r="L707" s="8"/>
    </row>
    <row r="708" spans="2:12" x14ac:dyDescent="0.25">
      <c r="B708" s="7"/>
      <c r="C708" s="8"/>
      <c r="D708" s="8"/>
      <c r="E708" s="8"/>
      <c r="F708" s="78"/>
      <c r="G708" s="61"/>
      <c r="H708" s="157"/>
      <c r="I708" s="8"/>
      <c r="J708" s="8"/>
      <c r="K708" s="8"/>
      <c r="L708" s="8"/>
    </row>
    <row r="709" spans="2:12" x14ac:dyDescent="0.25">
      <c r="B709" s="7"/>
      <c r="C709" s="8"/>
      <c r="D709" s="8"/>
      <c r="E709" s="8"/>
      <c r="F709" s="78"/>
      <c r="G709" s="61"/>
      <c r="H709" s="157"/>
      <c r="I709" s="8"/>
      <c r="J709" s="8"/>
      <c r="K709" s="8"/>
      <c r="L709" s="8"/>
    </row>
    <row r="710" spans="2:12" x14ac:dyDescent="0.25">
      <c r="B710" s="7"/>
      <c r="C710" s="8"/>
      <c r="D710" s="8"/>
      <c r="E710" s="8"/>
      <c r="F710" s="78"/>
      <c r="G710" s="61"/>
      <c r="H710" s="157"/>
      <c r="I710" s="8"/>
      <c r="J710" s="8"/>
      <c r="K710" s="8"/>
      <c r="L710" s="8"/>
    </row>
    <row r="711" spans="2:12" x14ac:dyDescent="0.25">
      <c r="B711" s="7"/>
      <c r="C711" s="8"/>
      <c r="D711" s="8"/>
      <c r="E711" s="8"/>
      <c r="F711" s="78"/>
      <c r="G711" s="61"/>
      <c r="H711" s="157"/>
      <c r="I711" s="8"/>
      <c r="J711" s="8"/>
      <c r="K711" s="8"/>
      <c r="L711" s="8"/>
    </row>
    <row r="712" spans="2:12" x14ac:dyDescent="0.25">
      <c r="B712" s="7"/>
      <c r="C712" s="8"/>
      <c r="D712" s="8"/>
      <c r="E712" s="8"/>
      <c r="F712" s="78"/>
      <c r="G712" s="61"/>
      <c r="H712" s="157"/>
      <c r="I712" s="8"/>
      <c r="J712" s="8"/>
      <c r="K712" s="8"/>
      <c r="L712" s="8"/>
    </row>
    <row r="713" spans="2:12" x14ac:dyDescent="0.25">
      <c r="B713" s="7"/>
      <c r="C713" s="8"/>
      <c r="D713" s="8"/>
      <c r="E713" s="8"/>
      <c r="F713" s="78"/>
      <c r="G713" s="61"/>
      <c r="H713" s="157"/>
      <c r="I713" s="8"/>
      <c r="J713" s="8"/>
      <c r="K713" s="8"/>
      <c r="L713" s="8"/>
    </row>
    <row r="714" spans="2:12" x14ac:dyDescent="0.25">
      <c r="B714" s="7"/>
      <c r="C714" s="8"/>
      <c r="D714" s="8"/>
      <c r="E714" s="8"/>
      <c r="F714" s="78"/>
      <c r="G714" s="61"/>
      <c r="H714" s="157"/>
      <c r="I714" s="8"/>
      <c r="J714" s="8"/>
      <c r="K714" s="8"/>
      <c r="L714" s="8"/>
    </row>
    <row r="715" spans="2:12" x14ac:dyDescent="0.25">
      <c r="B715" s="7"/>
      <c r="C715" s="8"/>
      <c r="D715" s="8"/>
      <c r="E715" s="8"/>
      <c r="F715" s="78"/>
      <c r="G715" s="61"/>
      <c r="H715" s="157"/>
      <c r="I715" s="8"/>
      <c r="J715" s="8"/>
      <c r="K715" s="8"/>
      <c r="L715" s="8"/>
    </row>
    <row r="716" spans="2:12" x14ac:dyDescent="0.25">
      <c r="B716" s="7"/>
      <c r="C716" s="8"/>
      <c r="D716" s="8"/>
      <c r="E716" s="8"/>
      <c r="F716" s="78"/>
      <c r="G716" s="61"/>
      <c r="H716" s="157"/>
      <c r="I716" s="8"/>
      <c r="J716" s="8"/>
      <c r="K716" s="8"/>
      <c r="L716" s="8"/>
    </row>
    <row r="717" spans="2:12" x14ac:dyDescent="0.25">
      <c r="B717" s="7"/>
      <c r="C717" s="8"/>
      <c r="D717" s="8"/>
      <c r="E717" s="8"/>
      <c r="F717" s="78"/>
      <c r="G717" s="61"/>
      <c r="H717" s="157"/>
      <c r="I717" s="8"/>
      <c r="J717" s="8"/>
      <c r="K717" s="8"/>
      <c r="L717" s="8"/>
    </row>
    <row r="718" spans="2:12" x14ac:dyDescent="0.25">
      <c r="B718" s="7"/>
      <c r="C718" s="8"/>
      <c r="D718" s="8"/>
      <c r="E718" s="8"/>
      <c r="F718" s="78"/>
      <c r="G718" s="61"/>
      <c r="H718" s="157"/>
      <c r="I718" s="8"/>
      <c r="J718" s="8"/>
      <c r="K718" s="8"/>
      <c r="L718" s="8"/>
    </row>
    <row r="719" spans="2:12" x14ac:dyDescent="0.25">
      <c r="B719" s="7"/>
      <c r="C719" s="8"/>
      <c r="D719" s="8"/>
      <c r="E719" s="8"/>
      <c r="F719" s="78"/>
      <c r="G719" s="61"/>
      <c r="H719" s="157"/>
      <c r="I719" s="8"/>
      <c r="J719" s="8"/>
      <c r="K719" s="8"/>
      <c r="L719" s="8"/>
    </row>
    <row r="720" spans="2:12" x14ac:dyDescent="0.25">
      <c r="B720" s="7"/>
      <c r="C720" s="8"/>
      <c r="D720" s="8"/>
      <c r="E720" s="8"/>
      <c r="F720" s="78"/>
      <c r="G720" s="61"/>
      <c r="H720" s="157"/>
      <c r="I720" s="8"/>
      <c r="J720" s="8"/>
      <c r="K720" s="8"/>
      <c r="L720" s="8"/>
    </row>
    <row r="721" spans="2:12" x14ac:dyDescent="0.25">
      <c r="B721" s="7"/>
      <c r="C721" s="8"/>
      <c r="D721" s="8"/>
      <c r="E721" s="8"/>
      <c r="F721" s="78"/>
      <c r="G721" s="61"/>
      <c r="H721" s="157"/>
      <c r="I721" s="8"/>
      <c r="J721" s="8"/>
      <c r="K721" s="8"/>
      <c r="L721" s="8"/>
    </row>
    <row r="722" spans="2:12" x14ac:dyDescent="0.25">
      <c r="B722" s="7"/>
      <c r="C722" s="8"/>
      <c r="D722" s="8"/>
      <c r="E722" s="8"/>
      <c r="F722" s="78"/>
      <c r="G722" s="61"/>
      <c r="H722" s="157"/>
      <c r="I722" s="8"/>
      <c r="J722" s="8"/>
      <c r="K722" s="8"/>
      <c r="L722" s="8"/>
    </row>
    <row r="723" spans="2:12" x14ac:dyDescent="0.25">
      <c r="B723" s="7"/>
      <c r="C723" s="8"/>
      <c r="D723" s="8"/>
      <c r="E723" s="8"/>
      <c r="F723" s="78"/>
      <c r="G723" s="61"/>
      <c r="H723" s="157"/>
      <c r="I723" s="8"/>
      <c r="J723" s="8"/>
      <c r="K723" s="8"/>
      <c r="L723" s="8"/>
    </row>
    <row r="724" spans="2:12" x14ac:dyDescent="0.25">
      <c r="B724" s="7"/>
      <c r="C724" s="8"/>
      <c r="D724" s="8"/>
      <c r="E724" s="8"/>
      <c r="F724" s="78"/>
      <c r="G724" s="61"/>
      <c r="H724" s="157"/>
      <c r="I724" s="8"/>
      <c r="J724" s="8"/>
      <c r="K724" s="8"/>
      <c r="L724" s="8"/>
    </row>
    <row r="725" spans="2:12" x14ac:dyDescent="0.25">
      <c r="B725" s="7"/>
      <c r="C725" s="8"/>
      <c r="D725" s="8"/>
      <c r="E725" s="8"/>
      <c r="F725" s="78"/>
      <c r="G725" s="61"/>
      <c r="H725" s="157"/>
      <c r="I725" s="8"/>
      <c r="J725" s="8"/>
      <c r="K725" s="8"/>
      <c r="L725" s="8"/>
    </row>
    <row r="726" spans="2:12" x14ac:dyDescent="0.25">
      <c r="B726" s="7"/>
      <c r="C726" s="8"/>
      <c r="D726" s="8"/>
      <c r="E726" s="8"/>
      <c r="F726" s="78"/>
      <c r="G726" s="61"/>
      <c r="H726" s="157"/>
      <c r="I726" s="8"/>
      <c r="J726" s="8"/>
      <c r="K726" s="8"/>
      <c r="L726" s="8"/>
    </row>
    <row r="727" spans="2:12" x14ac:dyDescent="0.25">
      <c r="B727" s="7"/>
      <c r="C727" s="8"/>
      <c r="D727" s="8"/>
      <c r="E727" s="8"/>
      <c r="F727" s="78"/>
      <c r="G727" s="61"/>
      <c r="H727" s="157"/>
      <c r="I727" s="8"/>
      <c r="J727" s="8"/>
      <c r="K727" s="8"/>
      <c r="L727" s="8"/>
    </row>
    <row r="728" spans="2:12" x14ac:dyDescent="0.25">
      <c r="B728" s="7"/>
      <c r="C728" s="8"/>
      <c r="D728" s="8"/>
      <c r="E728" s="8"/>
      <c r="F728" s="78"/>
      <c r="G728" s="61"/>
      <c r="H728" s="157"/>
      <c r="I728" s="8"/>
      <c r="J728" s="8"/>
      <c r="K728" s="8"/>
      <c r="L728" s="8"/>
    </row>
    <row r="729" spans="2:12" x14ac:dyDescent="0.25">
      <c r="B729" s="7"/>
      <c r="C729" s="8"/>
      <c r="D729" s="8"/>
      <c r="E729" s="8"/>
      <c r="F729" s="78"/>
      <c r="G729" s="61"/>
      <c r="H729" s="157"/>
      <c r="I729" s="8"/>
      <c r="J729" s="8"/>
      <c r="K729" s="8"/>
      <c r="L729" s="8"/>
    </row>
    <row r="730" spans="2:12" x14ac:dyDescent="0.25">
      <c r="B730" s="7"/>
      <c r="C730" s="8"/>
      <c r="D730" s="8"/>
      <c r="E730" s="8"/>
      <c r="F730" s="78"/>
      <c r="G730" s="61"/>
      <c r="H730" s="157"/>
      <c r="I730" s="8"/>
      <c r="J730" s="8"/>
      <c r="K730" s="8"/>
      <c r="L730" s="8"/>
    </row>
    <row r="731" spans="2:12" x14ac:dyDescent="0.25">
      <c r="B731" s="7"/>
      <c r="C731" s="8"/>
      <c r="D731" s="8"/>
      <c r="E731" s="8"/>
      <c r="F731" s="78"/>
      <c r="G731" s="61"/>
      <c r="H731" s="157"/>
      <c r="I731" s="8"/>
      <c r="J731" s="8"/>
      <c r="K731" s="8"/>
      <c r="L731" s="8"/>
    </row>
    <row r="732" spans="2:12" x14ac:dyDescent="0.25">
      <c r="B732" s="7"/>
      <c r="C732" s="8"/>
      <c r="D732" s="8"/>
      <c r="E732" s="8"/>
      <c r="F732" s="78"/>
      <c r="G732" s="61"/>
      <c r="H732" s="157"/>
      <c r="I732" s="8"/>
      <c r="J732" s="8"/>
      <c r="K732" s="8"/>
      <c r="L732" s="8"/>
    </row>
    <row r="733" spans="2:12" x14ac:dyDescent="0.25">
      <c r="B733" s="7"/>
      <c r="C733" s="8"/>
      <c r="D733" s="8"/>
      <c r="E733" s="8"/>
      <c r="F733" s="78"/>
      <c r="G733" s="61"/>
      <c r="H733" s="157"/>
      <c r="I733" s="8"/>
      <c r="J733" s="8"/>
      <c r="K733" s="8"/>
      <c r="L733" s="8"/>
    </row>
    <row r="734" spans="2:12" x14ac:dyDescent="0.25">
      <c r="B734" s="7"/>
      <c r="C734" s="8"/>
      <c r="D734" s="8"/>
      <c r="E734" s="8"/>
      <c r="F734" s="78"/>
      <c r="G734" s="61"/>
      <c r="H734" s="157"/>
      <c r="I734" s="8"/>
      <c r="J734" s="8"/>
      <c r="K734" s="8"/>
      <c r="L734" s="8"/>
    </row>
    <row r="735" spans="2:12" x14ac:dyDescent="0.25">
      <c r="B735" s="7"/>
      <c r="C735" s="8"/>
      <c r="D735" s="8"/>
      <c r="E735" s="8"/>
      <c r="F735" s="78"/>
      <c r="G735" s="61"/>
      <c r="H735" s="157"/>
      <c r="I735" s="8"/>
      <c r="J735" s="8"/>
      <c r="K735" s="8"/>
      <c r="L735" s="8"/>
    </row>
    <row r="736" spans="2:12" x14ac:dyDescent="0.25">
      <c r="B736" s="7"/>
      <c r="C736" s="8"/>
      <c r="D736" s="8"/>
      <c r="E736" s="8"/>
      <c r="F736" s="78"/>
      <c r="G736" s="61"/>
      <c r="H736" s="157"/>
      <c r="I736" s="8"/>
      <c r="J736" s="8"/>
      <c r="K736" s="8"/>
      <c r="L736" s="8"/>
    </row>
    <row r="737" spans="2:12" x14ac:dyDescent="0.25">
      <c r="B737" s="7"/>
      <c r="C737" s="8"/>
      <c r="D737" s="8"/>
      <c r="E737" s="8"/>
      <c r="F737" s="78"/>
      <c r="G737" s="61"/>
      <c r="H737" s="157"/>
      <c r="I737" s="8"/>
      <c r="J737" s="8"/>
      <c r="K737" s="8"/>
      <c r="L737" s="8"/>
    </row>
    <row r="738" spans="2:12" x14ac:dyDescent="0.25">
      <c r="B738" s="7"/>
      <c r="C738" s="8"/>
      <c r="D738" s="8"/>
      <c r="E738" s="8"/>
      <c r="F738" s="78"/>
      <c r="G738" s="61"/>
      <c r="H738" s="157"/>
      <c r="I738" s="8"/>
      <c r="J738" s="8"/>
      <c r="K738" s="8"/>
      <c r="L738" s="8"/>
    </row>
    <row r="739" spans="2:12" x14ac:dyDescent="0.25">
      <c r="B739" s="7"/>
      <c r="C739" s="8"/>
      <c r="D739" s="8"/>
      <c r="E739" s="8"/>
      <c r="F739" s="78"/>
      <c r="G739" s="61"/>
      <c r="H739" s="157"/>
      <c r="I739" s="8"/>
      <c r="J739" s="8"/>
      <c r="K739" s="8"/>
      <c r="L739" s="8"/>
    </row>
    <row r="740" spans="2:12" x14ac:dyDescent="0.25">
      <c r="B740" s="7"/>
      <c r="C740" s="8"/>
      <c r="D740" s="8"/>
      <c r="E740" s="8"/>
      <c r="F740" s="78"/>
      <c r="G740" s="61"/>
      <c r="H740" s="157"/>
      <c r="I740" s="8"/>
      <c r="J740" s="8"/>
      <c r="K740" s="8"/>
      <c r="L740" s="8"/>
    </row>
    <row r="741" spans="2:12" x14ac:dyDescent="0.25">
      <c r="B741" s="7"/>
      <c r="C741" s="8"/>
      <c r="D741" s="8"/>
      <c r="E741" s="8"/>
      <c r="F741" s="78"/>
      <c r="G741" s="61"/>
      <c r="H741" s="157"/>
      <c r="I741" s="8"/>
      <c r="J741" s="8"/>
      <c r="K741" s="8"/>
      <c r="L741" s="8"/>
    </row>
    <row r="742" spans="2:12" x14ac:dyDescent="0.25">
      <c r="B742" s="7"/>
      <c r="C742" s="8"/>
      <c r="D742" s="8"/>
      <c r="E742" s="8"/>
      <c r="F742" s="78"/>
      <c r="G742" s="61"/>
      <c r="H742" s="157"/>
      <c r="I742" s="8"/>
      <c r="J742" s="8"/>
      <c r="K742" s="8"/>
      <c r="L742" s="8"/>
    </row>
    <row r="743" spans="2:12" x14ac:dyDescent="0.25">
      <c r="B743" s="7"/>
      <c r="C743" s="8"/>
      <c r="D743" s="8"/>
      <c r="E743" s="8"/>
      <c r="F743" s="78"/>
      <c r="G743" s="61"/>
      <c r="H743" s="157"/>
      <c r="I743" s="8"/>
      <c r="J743" s="8"/>
      <c r="K743" s="8"/>
      <c r="L743" s="8"/>
    </row>
    <row r="744" spans="2:12" x14ac:dyDescent="0.25">
      <c r="B744" s="7"/>
      <c r="C744" s="8"/>
      <c r="D744" s="8"/>
      <c r="E744" s="8"/>
      <c r="F744" s="78"/>
      <c r="G744" s="61"/>
      <c r="H744" s="157"/>
      <c r="I744" s="8"/>
      <c r="J744" s="8"/>
      <c r="K744" s="8"/>
      <c r="L744" s="8"/>
    </row>
    <row r="745" spans="2:12" x14ac:dyDescent="0.25">
      <c r="B745" s="7"/>
      <c r="C745" s="8"/>
      <c r="D745" s="8"/>
      <c r="E745" s="8"/>
      <c r="F745" s="78"/>
      <c r="G745" s="61"/>
      <c r="H745" s="157"/>
      <c r="I745" s="8"/>
      <c r="J745" s="8"/>
      <c r="K745" s="8"/>
      <c r="L745" s="8"/>
    </row>
    <row r="746" spans="2:12" x14ac:dyDescent="0.25">
      <c r="B746" s="7"/>
      <c r="C746" s="8"/>
      <c r="D746" s="8"/>
      <c r="E746" s="8"/>
      <c r="F746" s="78"/>
      <c r="G746" s="61"/>
      <c r="H746" s="157"/>
      <c r="I746" s="8"/>
      <c r="J746" s="8"/>
      <c r="K746" s="8"/>
      <c r="L746" s="8"/>
    </row>
    <row r="747" spans="2:12" x14ac:dyDescent="0.25">
      <c r="B747" s="7"/>
      <c r="C747" s="8"/>
      <c r="D747" s="8"/>
      <c r="E747" s="8"/>
      <c r="F747" s="78"/>
      <c r="G747" s="61"/>
      <c r="H747" s="157"/>
      <c r="I747" s="8"/>
      <c r="J747" s="8"/>
      <c r="K747" s="8"/>
      <c r="L747" s="8"/>
    </row>
    <row r="748" spans="2:12" x14ac:dyDescent="0.25">
      <c r="B748" s="7"/>
      <c r="C748" s="8"/>
      <c r="D748" s="8"/>
      <c r="E748" s="8"/>
      <c r="F748" s="78"/>
      <c r="G748" s="61"/>
      <c r="H748" s="157"/>
      <c r="I748" s="8"/>
      <c r="J748" s="8"/>
      <c r="K748" s="8"/>
      <c r="L748" s="8"/>
    </row>
  </sheetData>
  <autoFilter ref="B2:L126" xr:uid="{00000000-0009-0000-0000-000005000000}"/>
  <mergeCells count="1">
    <mergeCell ref="P46:Q46"/>
  </mergeCells>
  <conditionalFormatting sqref="L3:L52">
    <cfRule type="containsText" dxfId="153" priority="7" operator="containsText" text="done">
      <formula>NOT(ISERROR(SEARCH("done",L3)))</formula>
    </cfRule>
  </conditionalFormatting>
  <conditionalFormatting sqref="L53:L163">
    <cfRule type="containsText" dxfId="152" priority="6" operator="containsText" text="done">
      <formula>NOT(ISERROR(SEARCH("done",L53)))</formula>
    </cfRule>
  </conditionalFormatting>
  <conditionalFormatting pivot="1" sqref="R4:R45">
    <cfRule type="colorScale" priority="5">
      <colorScale>
        <cfvo type="min"/>
        <cfvo type="max"/>
        <color rgb="FF002060"/>
        <color rgb="FFFF0000"/>
      </colorScale>
    </cfRule>
  </conditionalFormatting>
  <conditionalFormatting sqref="H2:H126">
    <cfRule type="containsText" dxfId="151" priority="1" operator="containsText" text="may">
      <formula>NOT(ISERROR(SEARCH("may",H2)))</formula>
    </cfRule>
    <cfRule type="containsText" dxfId="150" priority="2" operator="containsText" text="feb">
      <formula>NOT(ISERROR(SEARCH("feb",H2)))</formula>
    </cfRule>
    <cfRule type="containsText" dxfId="149" priority="3" operator="containsText" text="dec">
      <formula>NOT(ISERROR(SEARCH("dec",H2)))</formula>
    </cfRule>
  </conditionalFormatting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T129"/>
  <sheetViews>
    <sheetView topLeftCell="J1" workbookViewId="0">
      <selection activeCell="Q7" sqref="Q7"/>
    </sheetView>
  </sheetViews>
  <sheetFormatPr defaultRowHeight="15" x14ac:dyDescent="0.25"/>
  <cols>
    <col min="1" max="1" width="21.42578125" customWidth="1"/>
    <col min="2" max="2" width="28.5703125" customWidth="1"/>
    <col min="3" max="3" width="29.140625" customWidth="1"/>
    <col min="4" max="4" width="26.42578125" customWidth="1"/>
    <col min="5" max="7" width="11.5703125" customWidth="1"/>
    <col min="8" max="9" width="10.5703125" bestFit="1" customWidth="1"/>
    <col min="10" max="10" width="10.140625" bestFit="1" customWidth="1"/>
    <col min="11" max="11" width="21.42578125" bestFit="1" customWidth="1"/>
    <col min="12" max="12" width="46.7109375" bestFit="1" customWidth="1"/>
    <col min="13" max="16" width="12.42578125" bestFit="1" customWidth="1"/>
    <col min="17" max="17" width="11.5703125" bestFit="1" customWidth="1"/>
    <col min="19" max="19" width="13.140625" bestFit="1" customWidth="1"/>
    <col min="20" max="20" width="19.7109375" bestFit="1" customWidth="1"/>
  </cols>
  <sheetData>
    <row r="3" spans="1:20" x14ac:dyDescent="0.25">
      <c r="A3" s="53" t="s">
        <v>84</v>
      </c>
      <c r="B3" s="53" t="s">
        <v>74</v>
      </c>
      <c r="C3" s="159"/>
      <c r="D3" s="159"/>
      <c r="E3" s="159"/>
      <c r="K3" s="53" t="s">
        <v>84</v>
      </c>
      <c r="L3" s="159"/>
      <c r="M3" s="53" t="s">
        <v>148</v>
      </c>
      <c r="N3" s="159"/>
      <c r="O3" s="159"/>
      <c r="P3" s="159"/>
      <c r="Q3" s="159"/>
    </row>
    <row r="4" spans="1:20" x14ac:dyDescent="0.25">
      <c r="A4" s="159"/>
      <c r="B4" s="203" t="s">
        <v>10</v>
      </c>
      <c r="C4" s="203" t="s">
        <v>11</v>
      </c>
      <c r="D4" s="205" t="s">
        <v>3</v>
      </c>
      <c r="E4" s="200" t="s">
        <v>73</v>
      </c>
      <c r="K4" s="53" t="s">
        <v>42</v>
      </c>
      <c r="L4" s="53" t="s">
        <v>38</v>
      </c>
      <c r="M4" s="158" t="s">
        <v>137</v>
      </c>
      <c r="N4" s="158" t="s">
        <v>138</v>
      </c>
      <c r="O4" s="158" t="s">
        <v>139</v>
      </c>
      <c r="P4" s="163" t="s">
        <v>189</v>
      </c>
      <c r="Q4" s="158" t="s">
        <v>73</v>
      </c>
    </row>
    <row r="5" spans="1:20" x14ac:dyDescent="0.25">
      <c r="A5" s="53" t="s">
        <v>72</v>
      </c>
      <c r="B5" s="204"/>
      <c r="C5" s="204"/>
      <c r="D5" s="204"/>
      <c r="E5" s="206"/>
      <c r="K5" s="201" t="s">
        <v>31</v>
      </c>
      <c r="L5" s="103" t="s">
        <v>29</v>
      </c>
      <c r="M5" s="87">
        <v>200000</v>
      </c>
      <c r="N5" s="87"/>
      <c r="O5" s="87"/>
      <c r="P5" s="87"/>
      <c r="Q5" s="87">
        <v>200000</v>
      </c>
      <c r="S5" s="30" t="s">
        <v>72</v>
      </c>
      <c r="T5" t="s">
        <v>168</v>
      </c>
    </row>
    <row r="6" spans="1:20" x14ac:dyDescent="0.25">
      <c r="A6" s="107">
        <v>43878</v>
      </c>
      <c r="B6" s="9">
        <v>2600000</v>
      </c>
      <c r="C6" s="9">
        <v>3800000</v>
      </c>
      <c r="D6" s="9">
        <v>3160000</v>
      </c>
      <c r="E6" s="9">
        <v>9560000</v>
      </c>
      <c r="K6" s="202" t="s">
        <v>31</v>
      </c>
      <c r="L6" s="103" t="s">
        <v>9</v>
      </c>
      <c r="M6" s="87">
        <v>200000</v>
      </c>
      <c r="N6" s="87"/>
      <c r="O6" s="87"/>
      <c r="P6" s="87"/>
      <c r="Q6" s="87">
        <v>200000</v>
      </c>
      <c r="S6" s="31" t="s">
        <v>31</v>
      </c>
      <c r="T6" s="32">
        <v>1</v>
      </c>
    </row>
    <row r="7" spans="1:20" x14ac:dyDescent="0.25">
      <c r="A7" s="107">
        <v>43893</v>
      </c>
      <c r="B7" s="9"/>
      <c r="C7" s="9">
        <v>340000</v>
      </c>
      <c r="D7" s="9"/>
      <c r="E7" s="9">
        <v>340000</v>
      </c>
      <c r="K7" s="202" t="s">
        <v>31</v>
      </c>
      <c r="L7" s="103" t="s">
        <v>130</v>
      </c>
      <c r="M7" s="87"/>
      <c r="N7" s="87"/>
      <c r="O7" s="87">
        <v>200000</v>
      </c>
      <c r="P7" s="87"/>
      <c r="Q7" s="87">
        <v>200000</v>
      </c>
      <c r="S7" s="31" t="s">
        <v>49</v>
      </c>
      <c r="T7" s="32">
        <v>1</v>
      </c>
    </row>
    <row r="8" spans="1:20" x14ac:dyDescent="0.25">
      <c r="A8" s="107">
        <v>43929</v>
      </c>
      <c r="B8" s="9">
        <v>1600000</v>
      </c>
      <c r="C8" s="9">
        <v>3300000</v>
      </c>
      <c r="D8" s="9">
        <v>1600000</v>
      </c>
      <c r="E8" s="9">
        <v>6500000</v>
      </c>
      <c r="K8" s="202" t="s">
        <v>31</v>
      </c>
      <c r="L8" s="103" t="s">
        <v>184</v>
      </c>
      <c r="M8" s="87"/>
      <c r="N8" s="87"/>
      <c r="O8" s="87"/>
      <c r="P8" s="87">
        <v>200000</v>
      </c>
      <c r="Q8" s="87">
        <v>200000</v>
      </c>
      <c r="S8" s="31" t="s">
        <v>25</v>
      </c>
      <c r="T8" s="32">
        <v>1</v>
      </c>
    </row>
    <row r="9" spans="1:20" x14ac:dyDescent="0.25">
      <c r="A9" s="107">
        <v>43987</v>
      </c>
      <c r="B9" s="9">
        <v>2200000</v>
      </c>
      <c r="C9" s="9">
        <v>3500000</v>
      </c>
      <c r="D9" s="9">
        <v>2800000</v>
      </c>
      <c r="E9" s="9">
        <v>8500000</v>
      </c>
      <c r="K9" s="201" t="s">
        <v>49</v>
      </c>
      <c r="L9" s="103" t="s">
        <v>29</v>
      </c>
      <c r="M9" s="87">
        <v>200000</v>
      </c>
      <c r="N9" s="87"/>
      <c r="O9" s="87"/>
      <c r="P9" s="87"/>
      <c r="Q9" s="87">
        <v>200000</v>
      </c>
      <c r="S9" s="31" t="s">
        <v>56</v>
      </c>
      <c r="T9" s="32">
        <v>1</v>
      </c>
    </row>
    <row r="10" spans="1:20" x14ac:dyDescent="0.25">
      <c r="A10" s="108">
        <v>44047</v>
      </c>
      <c r="B10" s="9">
        <v>2000000</v>
      </c>
      <c r="C10" s="9">
        <v>2900000</v>
      </c>
      <c r="D10" s="9">
        <v>2680000</v>
      </c>
      <c r="E10" s="9">
        <v>7580000</v>
      </c>
      <c r="K10" s="202" t="s">
        <v>49</v>
      </c>
      <c r="L10" s="103" t="s">
        <v>129</v>
      </c>
      <c r="M10" s="87"/>
      <c r="N10" s="87"/>
      <c r="O10" s="87">
        <v>200000</v>
      </c>
      <c r="P10" s="87"/>
      <c r="Q10" s="87">
        <v>200000</v>
      </c>
      <c r="S10" s="31" t="s">
        <v>70</v>
      </c>
      <c r="T10" s="32">
        <v>1</v>
      </c>
    </row>
    <row r="11" spans="1:20" x14ac:dyDescent="0.25">
      <c r="A11" s="47" t="s">
        <v>73</v>
      </c>
      <c r="B11" s="9">
        <v>8400000</v>
      </c>
      <c r="C11" s="9">
        <v>13840000</v>
      </c>
      <c r="D11" s="9">
        <v>10240000</v>
      </c>
      <c r="E11" s="9">
        <v>32480000</v>
      </c>
      <c r="K11" s="202" t="s">
        <v>49</v>
      </c>
      <c r="L11" s="103" t="s">
        <v>184</v>
      </c>
      <c r="M11" s="87"/>
      <c r="N11" s="87"/>
      <c r="O11" s="87"/>
      <c r="P11" s="87">
        <v>200000</v>
      </c>
      <c r="Q11" s="87">
        <v>200000</v>
      </c>
      <c r="S11" s="31" t="s">
        <v>71</v>
      </c>
      <c r="T11" s="32">
        <v>1</v>
      </c>
    </row>
    <row r="12" spans="1:20" x14ac:dyDescent="0.25">
      <c r="K12" s="201" t="s">
        <v>25</v>
      </c>
      <c r="L12" s="103" t="s">
        <v>9</v>
      </c>
      <c r="M12" s="87">
        <v>200000</v>
      </c>
      <c r="N12" s="87"/>
      <c r="O12" s="87"/>
      <c r="P12" s="87"/>
      <c r="Q12" s="87">
        <v>200000</v>
      </c>
      <c r="S12" s="31" t="s">
        <v>85</v>
      </c>
      <c r="T12" s="32">
        <v>1</v>
      </c>
    </row>
    <row r="13" spans="1:20" x14ac:dyDescent="0.25">
      <c r="K13" s="202" t="s">
        <v>25</v>
      </c>
      <c r="L13" s="103" t="s">
        <v>130</v>
      </c>
      <c r="M13" s="87"/>
      <c r="N13" s="87"/>
      <c r="O13" s="87">
        <v>200000</v>
      </c>
      <c r="P13" s="87"/>
      <c r="Q13" s="87">
        <v>200000</v>
      </c>
      <c r="S13" s="31" t="s">
        <v>69</v>
      </c>
      <c r="T13" s="32">
        <v>1</v>
      </c>
    </row>
    <row r="14" spans="1:20" x14ac:dyDescent="0.25">
      <c r="K14" s="202" t="s">
        <v>25</v>
      </c>
      <c r="L14" s="103" t="s">
        <v>184</v>
      </c>
      <c r="M14" s="87"/>
      <c r="N14" s="87"/>
      <c r="O14" s="87"/>
      <c r="P14" s="87">
        <v>200000</v>
      </c>
      <c r="Q14" s="87">
        <v>200000</v>
      </c>
      <c r="S14" s="31" t="s">
        <v>48</v>
      </c>
      <c r="T14" s="32">
        <v>1</v>
      </c>
    </row>
    <row r="15" spans="1:20" x14ac:dyDescent="0.25">
      <c r="K15" s="201" t="s">
        <v>56</v>
      </c>
      <c r="L15" s="103" t="s">
        <v>9</v>
      </c>
      <c r="M15" s="87">
        <v>200000</v>
      </c>
      <c r="N15" s="87"/>
      <c r="O15" s="87"/>
      <c r="P15" s="87"/>
      <c r="Q15" s="87">
        <v>200000</v>
      </c>
      <c r="S15" s="31" t="s">
        <v>50</v>
      </c>
      <c r="T15" s="32">
        <v>1</v>
      </c>
    </row>
    <row r="16" spans="1:20" x14ac:dyDescent="0.25">
      <c r="K16" s="202" t="s">
        <v>56</v>
      </c>
      <c r="L16" s="103" t="s">
        <v>130</v>
      </c>
      <c r="M16" s="87"/>
      <c r="N16" s="87"/>
      <c r="O16" s="87">
        <v>200000</v>
      </c>
      <c r="P16" s="87"/>
      <c r="Q16" s="87">
        <v>200000</v>
      </c>
      <c r="S16" s="31" t="s">
        <v>34</v>
      </c>
      <c r="T16" s="32">
        <v>1</v>
      </c>
    </row>
    <row r="17" spans="11:20" x14ac:dyDescent="0.25">
      <c r="K17" s="202" t="s">
        <v>56</v>
      </c>
      <c r="L17" s="103" t="s">
        <v>184</v>
      </c>
      <c r="M17" s="87"/>
      <c r="N17" s="87"/>
      <c r="O17" s="87"/>
      <c r="P17" s="87">
        <v>200000</v>
      </c>
      <c r="Q17" s="87">
        <v>200000</v>
      </c>
      <c r="S17" s="31" t="s">
        <v>47</v>
      </c>
      <c r="T17" s="32">
        <v>1</v>
      </c>
    </row>
    <row r="18" spans="11:20" x14ac:dyDescent="0.25">
      <c r="K18" s="201" t="s">
        <v>70</v>
      </c>
      <c r="L18" s="103" t="s">
        <v>29</v>
      </c>
      <c r="M18" s="87">
        <v>200000</v>
      </c>
      <c r="N18" s="87"/>
      <c r="O18" s="87"/>
      <c r="P18" s="87"/>
      <c r="Q18" s="87">
        <v>200000</v>
      </c>
      <c r="S18" s="31" t="s">
        <v>16</v>
      </c>
      <c r="T18" s="32">
        <v>1</v>
      </c>
    </row>
    <row r="19" spans="11:20" x14ac:dyDescent="0.25">
      <c r="K19" s="202" t="s">
        <v>70</v>
      </c>
      <c r="L19" s="103" t="s">
        <v>184</v>
      </c>
      <c r="M19" s="87"/>
      <c r="N19" s="87"/>
      <c r="O19" s="87"/>
      <c r="P19" s="87">
        <v>200000</v>
      </c>
      <c r="Q19" s="87">
        <v>200000</v>
      </c>
      <c r="S19" s="31" t="s">
        <v>24</v>
      </c>
      <c r="T19" s="32">
        <v>1</v>
      </c>
    </row>
    <row r="20" spans="11:20" x14ac:dyDescent="0.25">
      <c r="K20" s="201" t="s">
        <v>71</v>
      </c>
      <c r="L20" s="103" t="s">
        <v>29</v>
      </c>
      <c r="M20" s="87">
        <v>200000</v>
      </c>
      <c r="N20" s="87"/>
      <c r="O20" s="87"/>
      <c r="P20" s="87"/>
      <c r="Q20" s="87">
        <v>200000</v>
      </c>
      <c r="S20" s="31" t="s">
        <v>22</v>
      </c>
      <c r="T20" s="32">
        <v>1</v>
      </c>
    </row>
    <row r="21" spans="11:20" x14ac:dyDescent="0.25">
      <c r="K21" s="202" t="s">
        <v>71</v>
      </c>
      <c r="L21" s="103" t="s">
        <v>184</v>
      </c>
      <c r="M21" s="87"/>
      <c r="N21" s="87"/>
      <c r="O21" s="87"/>
      <c r="P21" s="87">
        <v>200000</v>
      </c>
      <c r="Q21" s="87">
        <v>200000</v>
      </c>
      <c r="S21" s="31" t="s">
        <v>21</v>
      </c>
      <c r="T21" s="32">
        <v>1</v>
      </c>
    </row>
    <row r="22" spans="11:20" x14ac:dyDescent="0.25">
      <c r="K22" s="201" t="s">
        <v>85</v>
      </c>
      <c r="L22" s="103" t="s">
        <v>130</v>
      </c>
      <c r="M22" s="87"/>
      <c r="N22" s="87"/>
      <c r="O22" s="87">
        <v>300000</v>
      </c>
      <c r="P22" s="87"/>
      <c r="Q22" s="87">
        <v>300000</v>
      </c>
      <c r="S22" s="31" t="s">
        <v>20</v>
      </c>
      <c r="T22" s="32">
        <v>1</v>
      </c>
    </row>
    <row r="23" spans="11:20" x14ac:dyDescent="0.25">
      <c r="K23" s="202" t="s">
        <v>85</v>
      </c>
      <c r="L23" s="103" t="s">
        <v>186</v>
      </c>
      <c r="M23" s="87"/>
      <c r="N23" s="87"/>
      <c r="O23" s="87"/>
      <c r="P23" s="87">
        <v>300000</v>
      </c>
      <c r="Q23" s="87">
        <v>300000</v>
      </c>
      <c r="S23" s="31" t="s">
        <v>26</v>
      </c>
      <c r="T23" s="32">
        <v>1</v>
      </c>
    </row>
    <row r="24" spans="11:20" x14ac:dyDescent="0.25">
      <c r="K24" s="201" t="s">
        <v>69</v>
      </c>
      <c r="L24" s="103" t="s">
        <v>29</v>
      </c>
      <c r="M24" s="87">
        <v>200000</v>
      </c>
      <c r="N24" s="87"/>
      <c r="O24" s="87"/>
      <c r="P24" s="87"/>
      <c r="Q24" s="87">
        <v>200000</v>
      </c>
      <c r="S24" s="31" t="s">
        <v>19</v>
      </c>
      <c r="T24" s="32">
        <v>1</v>
      </c>
    </row>
    <row r="25" spans="11:20" x14ac:dyDescent="0.25">
      <c r="K25" s="202" t="s">
        <v>69</v>
      </c>
      <c r="L25" s="103" t="s">
        <v>129</v>
      </c>
      <c r="M25" s="87"/>
      <c r="N25" s="87"/>
      <c r="O25" s="87">
        <v>200000</v>
      </c>
      <c r="P25" s="87"/>
      <c r="Q25" s="87">
        <v>200000</v>
      </c>
      <c r="S25" s="31" t="s">
        <v>4</v>
      </c>
      <c r="T25" s="32">
        <v>1</v>
      </c>
    </row>
    <row r="26" spans="11:20" x14ac:dyDescent="0.25">
      <c r="K26" s="202" t="s">
        <v>69</v>
      </c>
      <c r="L26" s="103" t="s">
        <v>184</v>
      </c>
      <c r="M26" s="87"/>
      <c r="N26" s="87"/>
      <c r="O26" s="87"/>
      <c r="P26" s="87">
        <v>200000</v>
      </c>
      <c r="Q26" s="87">
        <v>200000</v>
      </c>
      <c r="S26" s="31" t="s">
        <v>14</v>
      </c>
      <c r="T26" s="32">
        <v>1</v>
      </c>
    </row>
    <row r="27" spans="11:20" x14ac:dyDescent="0.25">
      <c r="K27" s="201" t="s">
        <v>48</v>
      </c>
      <c r="L27" s="103" t="s">
        <v>9</v>
      </c>
      <c r="M27" s="87">
        <v>200000</v>
      </c>
      <c r="N27" s="87"/>
      <c r="O27" s="87"/>
      <c r="P27" s="87"/>
      <c r="Q27" s="87">
        <v>200000</v>
      </c>
      <c r="S27" s="31" t="s">
        <v>45</v>
      </c>
      <c r="T27" s="32">
        <v>1</v>
      </c>
    </row>
    <row r="28" spans="11:20" x14ac:dyDescent="0.25">
      <c r="K28" s="202" t="s">
        <v>48</v>
      </c>
      <c r="L28" s="103" t="s">
        <v>130</v>
      </c>
      <c r="M28" s="87"/>
      <c r="N28" s="87"/>
      <c r="O28" s="87">
        <v>200000</v>
      </c>
      <c r="P28" s="87"/>
      <c r="Q28" s="87">
        <v>200000</v>
      </c>
      <c r="S28" s="31" t="s">
        <v>13</v>
      </c>
      <c r="T28" s="32">
        <v>1</v>
      </c>
    </row>
    <row r="29" spans="11:20" x14ac:dyDescent="0.25">
      <c r="K29" s="202" t="s">
        <v>48</v>
      </c>
      <c r="L29" s="103" t="s">
        <v>184</v>
      </c>
      <c r="M29" s="87"/>
      <c r="N29" s="87"/>
      <c r="O29" s="87"/>
      <c r="P29" s="87">
        <v>200000</v>
      </c>
      <c r="Q29" s="87">
        <v>200000</v>
      </c>
      <c r="S29" s="31" t="s">
        <v>2</v>
      </c>
      <c r="T29" s="32">
        <v>1</v>
      </c>
    </row>
    <row r="30" spans="11:20" x14ac:dyDescent="0.25">
      <c r="K30" s="201" t="s">
        <v>50</v>
      </c>
      <c r="L30" s="103" t="s">
        <v>9</v>
      </c>
      <c r="M30" s="87">
        <v>200000</v>
      </c>
      <c r="N30" s="87"/>
      <c r="O30" s="87"/>
      <c r="P30" s="87"/>
      <c r="Q30" s="87">
        <v>200000</v>
      </c>
      <c r="S30" s="31" t="s">
        <v>23</v>
      </c>
      <c r="T30" s="32">
        <v>1</v>
      </c>
    </row>
    <row r="31" spans="11:20" x14ac:dyDescent="0.25">
      <c r="K31" s="202" t="s">
        <v>50</v>
      </c>
      <c r="L31" s="103" t="s">
        <v>130</v>
      </c>
      <c r="M31" s="87"/>
      <c r="N31" s="87"/>
      <c r="O31" s="87">
        <v>200000</v>
      </c>
      <c r="P31" s="87"/>
      <c r="Q31" s="87">
        <v>200000</v>
      </c>
      <c r="S31" s="31" t="s">
        <v>17</v>
      </c>
      <c r="T31" s="32">
        <v>1</v>
      </c>
    </row>
    <row r="32" spans="11:20" x14ac:dyDescent="0.25">
      <c r="K32" s="202" t="s">
        <v>50</v>
      </c>
      <c r="L32" s="103" t="s">
        <v>184</v>
      </c>
      <c r="M32" s="87"/>
      <c r="N32" s="87"/>
      <c r="O32" s="87"/>
      <c r="P32" s="87">
        <v>200000</v>
      </c>
      <c r="Q32" s="87">
        <v>200000</v>
      </c>
      <c r="S32" s="120" t="s">
        <v>27</v>
      </c>
      <c r="T32" s="121">
        <v>1</v>
      </c>
    </row>
    <row r="33" spans="11:20" x14ac:dyDescent="0.25">
      <c r="K33" s="201" t="s">
        <v>34</v>
      </c>
      <c r="L33" s="103" t="s">
        <v>29</v>
      </c>
      <c r="M33" s="87">
        <v>200000</v>
      </c>
      <c r="N33" s="87"/>
      <c r="O33" s="87"/>
      <c r="P33" s="87"/>
      <c r="Q33" s="87">
        <v>200000</v>
      </c>
      <c r="S33" s="31" t="s">
        <v>18</v>
      </c>
      <c r="T33" s="32">
        <v>1</v>
      </c>
    </row>
    <row r="34" spans="11:20" x14ac:dyDescent="0.25">
      <c r="K34" s="202" t="s">
        <v>34</v>
      </c>
      <c r="L34" s="103" t="s">
        <v>9</v>
      </c>
      <c r="M34" s="87">
        <v>200000</v>
      </c>
      <c r="N34" s="87"/>
      <c r="O34" s="87"/>
      <c r="P34" s="87"/>
      <c r="Q34" s="87">
        <v>200000</v>
      </c>
      <c r="S34" s="31" t="s">
        <v>15</v>
      </c>
      <c r="T34" s="32">
        <v>1</v>
      </c>
    </row>
    <row r="35" spans="11:20" x14ac:dyDescent="0.25">
      <c r="K35" s="202" t="s">
        <v>34</v>
      </c>
      <c r="L35" s="103" t="s">
        <v>130</v>
      </c>
      <c r="M35" s="87"/>
      <c r="N35" s="87"/>
      <c r="O35" s="87">
        <v>200000</v>
      </c>
      <c r="P35" s="87"/>
      <c r="Q35" s="87">
        <v>200000</v>
      </c>
      <c r="S35" s="31" t="s">
        <v>30</v>
      </c>
      <c r="T35" s="32">
        <v>1</v>
      </c>
    </row>
    <row r="36" spans="11:20" x14ac:dyDescent="0.25">
      <c r="K36" s="202" t="s">
        <v>34</v>
      </c>
      <c r="L36" s="103" t="s">
        <v>184</v>
      </c>
      <c r="M36" s="87"/>
      <c r="N36" s="87"/>
      <c r="O36" s="87"/>
      <c r="P36" s="87">
        <v>200000</v>
      </c>
      <c r="Q36" s="87">
        <v>200000</v>
      </c>
      <c r="S36" s="31" t="s">
        <v>78</v>
      </c>
      <c r="T36" s="32">
        <v>2</v>
      </c>
    </row>
    <row r="37" spans="11:20" x14ac:dyDescent="0.25">
      <c r="K37" s="201" t="s">
        <v>47</v>
      </c>
      <c r="L37" s="103" t="s">
        <v>29</v>
      </c>
      <c r="M37" s="87">
        <v>200000</v>
      </c>
      <c r="N37" s="87"/>
      <c r="O37" s="87"/>
      <c r="P37" s="87"/>
      <c r="Q37" s="87">
        <v>200000</v>
      </c>
      <c r="S37" s="31" t="s">
        <v>32</v>
      </c>
      <c r="T37" s="32">
        <v>1</v>
      </c>
    </row>
    <row r="38" spans="11:20" x14ac:dyDescent="0.25">
      <c r="K38" s="202" t="s">
        <v>47</v>
      </c>
      <c r="L38" s="103" t="s">
        <v>9</v>
      </c>
      <c r="M38" s="87">
        <v>200000</v>
      </c>
      <c r="N38" s="87"/>
      <c r="O38" s="87"/>
      <c r="P38" s="87"/>
      <c r="Q38" s="87">
        <v>200000</v>
      </c>
      <c r="S38" s="31" t="s">
        <v>66</v>
      </c>
      <c r="T38" s="32">
        <v>1</v>
      </c>
    </row>
    <row r="39" spans="11:20" x14ac:dyDescent="0.25">
      <c r="K39" s="202" t="s">
        <v>47</v>
      </c>
      <c r="L39" s="103" t="s">
        <v>130</v>
      </c>
      <c r="M39" s="87"/>
      <c r="N39" s="87"/>
      <c r="O39" s="87">
        <v>200000</v>
      </c>
      <c r="P39" s="87"/>
      <c r="Q39" s="87">
        <v>200000</v>
      </c>
      <c r="S39" s="31" t="s">
        <v>28</v>
      </c>
      <c r="T39" s="32">
        <v>2</v>
      </c>
    </row>
    <row r="40" spans="11:20" x14ac:dyDescent="0.25">
      <c r="K40" s="202" t="s">
        <v>47</v>
      </c>
      <c r="L40" s="103" t="s">
        <v>184</v>
      </c>
      <c r="M40" s="87"/>
      <c r="N40" s="87"/>
      <c r="O40" s="87"/>
      <c r="P40" s="87">
        <v>200000</v>
      </c>
      <c r="Q40" s="87">
        <v>200000</v>
      </c>
      <c r="S40" s="31" t="s">
        <v>79</v>
      </c>
      <c r="T40" s="32">
        <v>1</v>
      </c>
    </row>
    <row r="41" spans="11:20" x14ac:dyDescent="0.25">
      <c r="K41" s="201" t="s">
        <v>16</v>
      </c>
      <c r="L41" s="103" t="s">
        <v>9</v>
      </c>
      <c r="M41" s="87">
        <v>200000</v>
      </c>
      <c r="N41" s="87"/>
      <c r="O41" s="87"/>
      <c r="P41" s="87"/>
      <c r="Q41" s="87">
        <v>200000</v>
      </c>
      <c r="S41" s="31" t="s">
        <v>55</v>
      </c>
      <c r="T41" s="32">
        <v>1</v>
      </c>
    </row>
    <row r="42" spans="11:20" x14ac:dyDescent="0.25">
      <c r="K42" s="202" t="s">
        <v>16</v>
      </c>
      <c r="L42" s="103" t="s">
        <v>130</v>
      </c>
      <c r="M42" s="87"/>
      <c r="N42" s="87"/>
      <c r="O42" s="87">
        <v>200000</v>
      </c>
      <c r="P42" s="87"/>
      <c r="Q42" s="87">
        <v>200000</v>
      </c>
      <c r="S42" s="31" t="s">
        <v>52</v>
      </c>
      <c r="T42" s="32">
        <v>1</v>
      </c>
    </row>
    <row r="43" spans="11:20" x14ac:dyDescent="0.25">
      <c r="K43" s="202" t="s">
        <v>16</v>
      </c>
      <c r="L43" s="103" t="s">
        <v>184</v>
      </c>
      <c r="M43" s="87"/>
      <c r="N43" s="87"/>
      <c r="O43" s="87"/>
      <c r="P43" s="87">
        <v>200000</v>
      </c>
      <c r="Q43" s="87">
        <v>200000</v>
      </c>
      <c r="S43" s="31" t="s">
        <v>5</v>
      </c>
      <c r="T43" s="32">
        <v>1</v>
      </c>
    </row>
    <row r="44" spans="11:20" x14ac:dyDescent="0.25">
      <c r="K44" s="201" t="s">
        <v>24</v>
      </c>
      <c r="L44" s="103" t="s">
        <v>9</v>
      </c>
      <c r="M44" s="87">
        <v>200000</v>
      </c>
      <c r="N44" s="87"/>
      <c r="O44" s="87"/>
      <c r="P44" s="87"/>
      <c r="Q44" s="87">
        <v>200000</v>
      </c>
      <c r="S44" s="31" t="s">
        <v>33</v>
      </c>
      <c r="T44" s="32">
        <v>1</v>
      </c>
    </row>
    <row r="45" spans="11:20" x14ac:dyDescent="0.25">
      <c r="K45" s="202" t="s">
        <v>24</v>
      </c>
      <c r="L45" s="103" t="s">
        <v>130</v>
      </c>
      <c r="M45" s="87"/>
      <c r="N45" s="87"/>
      <c r="O45" s="87">
        <v>200000</v>
      </c>
      <c r="P45" s="87"/>
      <c r="Q45" s="87">
        <v>200000</v>
      </c>
      <c r="S45" s="31" t="s">
        <v>53</v>
      </c>
      <c r="T45" s="32">
        <v>1</v>
      </c>
    </row>
    <row r="46" spans="11:20" x14ac:dyDescent="0.25">
      <c r="K46" s="202" t="s">
        <v>24</v>
      </c>
      <c r="L46" s="103" t="s">
        <v>184</v>
      </c>
      <c r="M46" s="87"/>
      <c r="N46" s="87"/>
      <c r="O46" s="87"/>
      <c r="P46" s="87">
        <v>200000</v>
      </c>
      <c r="Q46" s="87">
        <v>200000</v>
      </c>
      <c r="S46" s="31" t="s">
        <v>73</v>
      </c>
      <c r="T46" s="32">
        <v>42</v>
      </c>
    </row>
    <row r="47" spans="11:20" x14ac:dyDescent="0.25">
      <c r="K47" s="201" t="s">
        <v>22</v>
      </c>
      <c r="L47" s="103" t="s">
        <v>9</v>
      </c>
      <c r="M47" s="87">
        <v>200000</v>
      </c>
      <c r="N47" s="87"/>
      <c r="O47" s="87"/>
      <c r="P47" s="87"/>
      <c r="Q47" s="87">
        <v>200000</v>
      </c>
    </row>
    <row r="48" spans="11:20" x14ac:dyDescent="0.25">
      <c r="K48" s="202" t="s">
        <v>22</v>
      </c>
      <c r="L48" s="103" t="s">
        <v>130</v>
      </c>
      <c r="M48" s="87"/>
      <c r="N48" s="87"/>
      <c r="O48" s="87">
        <v>200000</v>
      </c>
      <c r="P48" s="87"/>
      <c r="Q48" s="87">
        <v>200000</v>
      </c>
    </row>
    <row r="49" spans="11:17" x14ac:dyDescent="0.25">
      <c r="K49" s="202" t="s">
        <v>22</v>
      </c>
      <c r="L49" s="103" t="s">
        <v>184</v>
      </c>
      <c r="M49" s="87"/>
      <c r="N49" s="87"/>
      <c r="O49" s="87"/>
      <c r="P49" s="87">
        <v>200000</v>
      </c>
      <c r="Q49" s="87">
        <v>200000</v>
      </c>
    </row>
    <row r="50" spans="11:17" x14ac:dyDescent="0.25">
      <c r="K50" s="201" t="s">
        <v>21</v>
      </c>
      <c r="L50" s="103" t="s">
        <v>9</v>
      </c>
      <c r="M50" s="87">
        <v>200000</v>
      </c>
      <c r="N50" s="87"/>
      <c r="O50" s="87"/>
      <c r="P50" s="87"/>
      <c r="Q50" s="87">
        <v>200000</v>
      </c>
    </row>
    <row r="51" spans="11:17" x14ac:dyDescent="0.25">
      <c r="K51" s="202" t="s">
        <v>21</v>
      </c>
      <c r="L51" s="103" t="s">
        <v>130</v>
      </c>
      <c r="M51" s="87"/>
      <c r="N51" s="87"/>
      <c r="O51" s="87">
        <v>200000</v>
      </c>
      <c r="P51" s="87"/>
      <c r="Q51" s="87">
        <v>200000</v>
      </c>
    </row>
    <row r="52" spans="11:17" x14ac:dyDescent="0.25">
      <c r="K52" s="202" t="s">
        <v>21</v>
      </c>
      <c r="L52" s="103" t="s">
        <v>184</v>
      </c>
      <c r="M52" s="87"/>
      <c r="N52" s="87"/>
      <c r="O52" s="87"/>
      <c r="P52" s="87">
        <v>200000</v>
      </c>
      <c r="Q52" s="87">
        <v>200000</v>
      </c>
    </row>
    <row r="53" spans="11:17" x14ac:dyDescent="0.25">
      <c r="K53" s="201" t="s">
        <v>20</v>
      </c>
      <c r="L53" s="103" t="s">
        <v>9</v>
      </c>
      <c r="M53" s="87">
        <v>200000</v>
      </c>
      <c r="N53" s="87"/>
      <c r="O53" s="87"/>
      <c r="P53" s="87"/>
      <c r="Q53" s="87">
        <v>200000</v>
      </c>
    </row>
    <row r="54" spans="11:17" x14ac:dyDescent="0.25">
      <c r="K54" s="202" t="s">
        <v>20</v>
      </c>
      <c r="L54" s="103" t="s">
        <v>130</v>
      </c>
      <c r="M54" s="87"/>
      <c r="N54" s="87"/>
      <c r="O54" s="87">
        <v>200000</v>
      </c>
      <c r="P54" s="87"/>
      <c r="Q54" s="87">
        <v>200000</v>
      </c>
    </row>
    <row r="55" spans="11:17" x14ac:dyDescent="0.25">
      <c r="K55" s="202" t="s">
        <v>20</v>
      </c>
      <c r="L55" s="103" t="s">
        <v>184</v>
      </c>
      <c r="M55" s="87"/>
      <c r="N55" s="87"/>
      <c r="O55" s="87"/>
      <c r="P55" s="87">
        <v>200000</v>
      </c>
      <c r="Q55" s="87">
        <v>200000</v>
      </c>
    </row>
    <row r="56" spans="11:17" x14ac:dyDescent="0.25">
      <c r="K56" s="201" t="s">
        <v>26</v>
      </c>
      <c r="L56" s="103" t="s">
        <v>9</v>
      </c>
      <c r="M56" s="87">
        <v>200000</v>
      </c>
      <c r="N56" s="87"/>
      <c r="O56" s="87"/>
      <c r="P56" s="87"/>
      <c r="Q56" s="87">
        <v>200000</v>
      </c>
    </row>
    <row r="57" spans="11:17" x14ac:dyDescent="0.25">
      <c r="K57" s="202" t="s">
        <v>26</v>
      </c>
      <c r="L57" s="103" t="s">
        <v>130</v>
      </c>
      <c r="M57" s="87"/>
      <c r="N57" s="87"/>
      <c r="O57" s="87">
        <v>200000</v>
      </c>
      <c r="P57" s="87"/>
      <c r="Q57" s="87">
        <v>200000</v>
      </c>
    </row>
    <row r="58" spans="11:17" x14ac:dyDescent="0.25">
      <c r="K58" s="202" t="s">
        <v>26</v>
      </c>
      <c r="L58" s="103" t="s">
        <v>184</v>
      </c>
      <c r="M58" s="87"/>
      <c r="N58" s="87"/>
      <c r="O58" s="87"/>
      <c r="P58" s="87">
        <v>200000</v>
      </c>
      <c r="Q58" s="87">
        <v>200000</v>
      </c>
    </row>
    <row r="59" spans="11:17" x14ac:dyDescent="0.25">
      <c r="K59" s="201" t="s">
        <v>19</v>
      </c>
      <c r="L59" s="103" t="s">
        <v>9</v>
      </c>
      <c r="M59" s="87">
        <v>200000</v>
      </c>
      <c r="N59" s="87"/>
      <c r="O59" s="87"/>
      <c r="P59" s="87"/>
      <c r="Q59" s="87">
        <v>200000</v>
      </c>
    </row>
    <row r="60" spans="11:17" x14ac:dyDescent="0.25">
      <c r="K60" s="202" t="s">
        <v>19</v>
      </c>
      <c r="L60" s="103" t="s">
        <v>184</v>
      </c>
      <c r="M60" s="87"/>
      <c r="N60" s="87"/>
      <c r="O60" s="87"/>
      <c r="P60" s="87">
        <v>200000</v>
      </c>
      <c r="Q60" s="87">
        <v>200000</v>
      </c>
    </row>
    <row r="61" spans="11:17" x14ac:dyDescent="0.25">
      <c r="K61" s="201" t="s">
        <v>4</v>
      </c>
      <c r="L61" s="103" t="s">
        <v>9</v>
      </c>
      <c r="M61" s="87">
        <v>200000</v>
      </c>
      <c r="N61" s="87"/>
      <c r="O61" s="87"/>
      <c r="P61" s="87"/>
      <c r="Q61" s="87">
        <v>200000</v>
      </c>
    </row>
    <row r="62" spans="11:17" x14ac:dyDescent="0.25">
      <c r="K62" s="202" t="s">
        <v>4</v>
      </c>
      <c r="L62" s="103" t="s">
        <v>130</v>
      </c>
      <c r="M62" s="87"/>
      <c r="N62" s="87"/>
      <c r="O62" s="87">
        <v>200000</v>
      </c>
      <c r="P62" s="87"/>
      <c r="Q62" s="87">
        <v>200000</v>
      </c>
    </row>
    <row r="63" spans="11:17" x14ac:dyDescent="0.25">
      <c r="K63" s="202" t="s">
        <v>4</v>
      </c>
      <c r="L63" s="103" t="s">
        <v>184</v>
      </c>
      <c r="M63" s="87"/>
      <c r="N63" s="87"/>
      <c r="O63" s="87"/>
      <c r="P63" s="87">
        <v>200000</v>
      </c>
      <c r="Q63" s="87">
        <v>200000</v>
      </c>
    </row>
    <row r="64" spans="11:17" x14ac:dyDescent="0.25">
      <c r="K64" s="201" t="s">
        <v>14</v>
      </c>
      <c r="L64" s="103" t="s">
        <v>29</v>
      </c>
      <c r="M64" s="87">
        <v>200000</v>
      </c>
      <c r="N64" s="87"/>
      <c r="O64" s="87"/>
      <c r="P64" s="87"/>
      <c r="Q64" s="87">
        <v>200000</v>
      </c>
    </row>
    <row r="65" spans="11:17" x14ac:dyDescent="0.25">
      <c r="K65" s="202" t="s">
        <v>14</v>
      </c>
      <c r="L65" s="103" t="s">
        <v>9</v>
      </c>
      <c r="M65" s="87">
        <v>200000</v>
      </c>
      <c r="N65" s="87"/>
      <c r="O65" s="87"/>
      <c r="P65" s="87"/>
      <c r="Q65" s="87">
        <v>200000</v>
      </c>
    </row>
    <row r="66" spans="11:17" x14ac:dyDescent="0.25">
      <c r="K66" s="202" t="s">
        <v>14</v>
      </c>
      <c r="L66" s="103" t="s">
        <v>130</v>
      </c>
      <c r="M66" s="87"/>
      <c r="N66" s="87"/>
      <c r="O66" s="87">
        <v>200000</v>
      </c>
      <c r="P66" s="87"/>
      <c r="Q66" s="87">
        <v>200000</v>
      </c>
    </row>
    <row r="67" spans="11:17" x14ac:dyDescent="0.25">
      <c r="K67" s="202" t="s">
        <v>14</v>
      </c>
      <c r="L67" s="103" t="s">
        <v>184</v>
      </c>
      <c r="M67" s="87"/>
      <c r="N67" s="87"/>
      <c r="O67" s="87"/>
      <c r="P67" s="87">
        <v>200000</v>
      </c>
      <c r="Q67" s="87">
        <v>200000</v>
      </c>
    </row>
    <row r="68" spans="11:17" x14ac:dyDescent="0.25">
      <c r="K68" s="201" t="s">
        <v>45</v>
      </c>
      <c r="L68" s="103" t="s">
        <v>9</v>
      </c>
      <c r="M68" s="87">
        <v>200000</v>
      </c>
      <c r="N68" s="87"/>
      <c r="O68" s="87"/>
      <c r="P68" s="87"/>
      <c r="Q68" s="87">
        <v>200000</v>
      </c>
    </row>
    <row r="69" spans="11:17" x14ac:dyDescent="0.25">
      <c r="K69" s="202" t="s">
        <v>45</v>
      </c>
      <c r="L69" s="103" t="s">
        <v>130</v>
      </c>
      <c r="M69" s="87"/>
      <c r="N69" s="87"/>
      <c r="O69" s="87">
        <v>200000</v>
      </c>
      <c r="P69" s="87"/>
      <c r="Q69" s="87">
        <v>200000</v>
      </c>
    </row>
    <row r="70" spans="11:17" x14ac:dyDescent="0.25">
      <c r="K70" s="202" t="s">
        <v>45</v>
      </c>
      <c r="L70" s="103" t="s">
        <v>184</v>
      </c>
      <c r="M70" s="87"/>
      <c r="N70" s="87"/>
      <c r="O70" s="87"/>
      <c r="P70" s="87">
        <v>200000</v>
      </c>
      <c r="Q70" s="87">
        <v>200000</v>
      </c>
    </row>
    <row r="71" spans="11:17" x14ac:dyDescent="0.25">
      <c r="K71" s="201" t="s">
        <v>13</v>
      </c>
      <c r="L71" s="103" t="s">
        <v>9</v>
      </c>
      <c r="M71" s="87">
        <v>200000</v>
      </c>
      <c r="N71" s="87"/>
      <c r="O71" s="87"/>
      <c r="P71" s="87"/>
      <c r="Q71" s="87">
        <v>200000</v>
      </c>
    </row>
    <row r="72" spans="11:17" x14ac:dyDescent="0.25">
      <c r="K72" s="202" t="s">
        <v>13</v>
      </c>
      <c r="L72" s="103" t="s">
        <v>130</v>
      </c>
      <c r="M72" s="87"/>
      <c r="N72" s="87"/>
      <c r="O72" s="87">
        <v>200000</v>
      </c>
      <c r="P72" s="87"/>
      <c r="Q72" s="87">
        <v>200000</v>
      </c>
    </row>
    <row r="73" spans="11:17" x14ac:dyDescent="0.25">
      <c r="K73" s="202" t="s">
        <v>13</v>
      </c>
      <c r="L73" s="103" t="s">
        <v>184</v>
      </c>
      <c r="M73" s="87"/>
      <c r="N73" s="87"/>
      <c r="O73" s="87"/>
      <c r="P73" s="87">
        <v>200000</v>
      </c>
      <c r="Q73" s="87">
        <v>200000</v>
      </c>
    </row>
    <row r="74" spans="11:17" x14ac:dyDescent="0.25">
      <c r="K74" s="201" t="s">
        <v>2</v>
      </c>
      <c r="L74" s="103" t="s">
        <v>9</v>
      </c>
      <c r="M74" s="87">
        <v>200000</v>
      </c>
      <c r="N74" s="87"/>
      <c r="O74" s="87"/>
      <c r="P74" s="87"/>
      <c r="Q74" s="87">
        <v>200000</v>
      </c>
    </row>
    <row r="75" spans="11:17" x14ac:dyDescent="0.25">
      <c r="K75" s="202" t="s">
        <v>2</v>
      </c>
      <c r="L75" s="103" t="s">
        <v>130</v>
      </c>
      <c r="M75" s="87"/>
      <c r="N75" s="87"/>
      <c r="O75" s="87">
        <v>200000</v>
      </c>
      <c r="P75" s="87"/>
      <c r="Q75" s="87">
        <v>200000</v>
      </c>
    </row>
    <row r="76" spans="11:17" x14ac:dyDescent="0.25">
      <c r="K76" s="202" t="s">
        <v>2</v>
      </c>
      <c r="L76" s="103" t="s">
        <v>184</v>
      </c>
      <c r="M76" s="87"/>
      <c r="N76" s="87"/>
      <c r="O76" s="87"/>
      <c r="P76" s="87">
        <v>200000</v>
      </c>
      <c r="Q76" s="87">
        <v>200000</v>
      </c>
    </row>
    <row r="77" spans="11:17" x14ac:dyDescent="0.25">
      <c r="K77" s="201" t="s">
        <v>53</v>
      </c>
      <c r="L77" s="103" t="s">
        <v>9</v>
      </c>
      <c r="M77" s="87">
        <v>200000</v>
      </c>
      <c r="N77" s="87"/>
      <c r="O77" s="87"/>
      <c r="P77" s="87"/>
      <c r="Q77" s="87">
        <v>200000</v>
      </c>
    </row>
    <row r="78" spans="11:17" x14ac:dyDescent="0.25">
      <c r="K78" s="202" t="s">
        <v>53</v>
      </c>
      <c r="L78" s="103" t="s">
        <v>130</v>
      </c>
      <c r="M78" s="87"/>
      <c r="N78" s="87"/>
      <c r="O78" s="87">
        <v>200000</v>
      </c>
      <c r="P78" s="87"/>
      <c r="Q78" s="87">
        <v>200000</v>
      </c>
    </row>
    <row r="79" spans="11:17" x14ac:dyDescent="0.25">
      <c r="K79" s="202" t="s">
        <v>53</v>
      </c>
      <c r="L79" s="103" t="s">
        <v>184</v>
      </c>
      <c r="M79" s="87"/>
      <c r="N79" s="87"/>
      <c r="O79" s="87"/>
      <c r="P79" s="87">
        <v>200000</v>
      </c>
      <c r="Q79" s="87">
        <v>200000</v>
      </c>
    </row>
    <row r="80" spans="11:17" x14ac:dyDescent="0.25">
      <c r="K80" s="201" t="s">
        <v>23</v>
      </c>
      <c r="L80" s="103" t="s">
        <v>29</v>
      </c>
      <c r="M80" s="87">
        <v>200000</v>
      </c>
      <c r="N80" s="87"/>
      <c r="O80" s="87"/>
      <c r="P80" s="87"/>
      <c r="Q80" s="87">
        <v>200000</v>
      </c>
    </row>
    <row r="81" spans="11:17" x14ac:dyDescent="0.25">
      <c r="K81" s="202" t="s">
        <v>23</v>
      </c>
      <c r="L81" s="103" t="s">
        <v>9</v>
      </c>
      <c r="M81" s="87">
        <v>200000</v>
      </c>
      <c r="N81" s="87"/>
      <c r="O81" s="87"/>
      <c r="P81" s="87"/>
      <c r="Q81" s="87">
        <v>200000</v>
      </c>
    </row>
    <row r="82" spans="11:17" x14ac:dyDescent="0.25">
      <c r="K82" s="202" t="s">
        <v>23</v>
      </c>
      <c r="L82" s="103" t="s">
        <v>130</v>
      </c>
      <c r="M82" s="87"/>
      <c r="N82" s="87"/>
      <c r="O82" s="87">
        <v>200000</v>
      </c>
      <c r="P82" s="87"/>
      <c r="Q82" s="87">
        <v>200000</v>
      </c>
    </row>
    <row r="83" spans="11:17" x14ac:dyDescent="0.25">
      <c r="K83" s="202" t="s">
        <v>23</v>
      </c>
      <c r="L83" s="103" t="s">
        <v>184</v>
      </c>
      <c r="M83" s="87"/>
      <c r="N83" s="87"/>
      <c r="O83" s="87"/>
      <c r="P83" s="87">
        <v>200000</v>
      </c>
      <c r="Q83" s="87">
        <v>200000</v>
      </c>
    </row>
    <row r="84" spans="11:17" x14ac:dyDescent="0.25">
      <c r="K84" s="201" t="s">
        <v>17</v>
      </c>
      <c r="L84" s="103" t="s">
        <v>9</v>
      </c>
      <c r="M84" s="87">
        <v>200000</v>
      </c>
      <c r="N84" s="87"/>
      <c r="O84" s="87"/>
      <c r="P84" s="87"/>
      <c r="Q84" s="87">
        <v>200000</v>
      </c>
    </row>
    <row r="85" spans="11:17" x14ac:dyDescent="0.25">
      <c r="K85" s="202" t="s">
        <v>17</v>
      </c>
      <c r="L85" s="103" t="s">
        <v>130</v>
      </c>
      <c r="M85" s="87"/>
      <c r="N85" s="87"/>
      <c r="O85" s="87">
        <v>200000</v>
      </c>
      <c r="P85" s="87"/>
      <c r="Q85" s="87">
        <v>200000</v>
      </c>
    </row>
    <row r="86" spans="11:17" x14ac:dyDescent="0.25">
      <c r="K86" s="202" t="s">
        <v>17</v>
      </c>
      <c r="L86" s="103" t="s">
        <v>184</v>
      </c>
      <c r="M86" s="87"/>
      <c r="N86" s="87"/>
      <c r="O86" s="87"/>
      <c r="P86" s="87">
        <v>200000</v>
      </c>
      <c r="Q86" s="87">
        <v>200000</v>
      </c>
    </row>
    <row r="87" spans="11:17" x14ac:dyDescent="0.25">
      <c r="K87" s="201" t="s">
        <v>27</v>
      </c>
      <c r="L87" s="103" t="s">
        <v>9</v>
      </c>
      <c r="M87" s="87">
        <v>200000</v>
      </c>
      <c r="N87" s="87"/>
      <c r="O87" s="87"/>
      <c r="P87" s="87"/>
      <c r="Q87" s="87">
        <v>200000</v>
      </c>
    </row>
    <row r="88" spans="11:17" x14ac:dyDescent="0.25">
      <c r="K88" s="202" t="s">
        <v>27</v>
      </c>
      <c r="L88" s="103" t="s">
        <v>130</v>
      </c>
      <c r="M88" s="87"/>
      <c r="N88" s="87"/>
      <c r="O88" s="87">
        <v>200000</v>
      </c>
      <c r="P88" s="87"/>
      <c r="Q88" s="87">
        <v>200000</v>
      </c>
    </row>
    <row r="89" spans="11:17" x14ac:dyDescent="0.25">
      <c r="K89" s="202" t="s">
        <v>27</v>
      </c>
      <c r="L89" s="103" t="s">
        <v>184</v>
      </c>
      <c r="M89" s="87"/>
      <c r="N89" s="87"/>
      <c r="O89" s="87"/>
      <c r="P89" s="87">
        <v>200000</v>
      </c>
      <c r="Q89" s="87">
        <v>200000</v>
      </c>
    </row>
    <row r="90" spans="11:17" x14ac:dyDescent="0.25">
      <c r="K90" s="201" t="s">
        <v>18</v>
      </c>
      <c r="L90" s="103" t="s">
        <v>29</v>
      </c>
      <c r="M90" s="87">
        <v>200000</v>
      </c>
      <c r="N90" s="87"/>
      <c r="O90" s="87"/>
      <c r="P90" s="87"/>
      <c r="Q90" s="87">
        <v>200000</v>
      </c>
    </row>
    <row r="91" spans="11:17" x14ac:dyDescent="0.25">
      <c r="K91" s="202" t="s">
        <v>18</v>
      </c>
      <c r="L91" s="103" t="s">
        <v>9</v>
      </c>
      <c r="M91" s="87">
        <v>200000</v>
      </c>
      <c r="N91" s="87"/>
      <c r="O91" s="87"/>
      <c r="P91" s="87"/>
      <c r="Q91" s="87">
        <v>200000</v>
      </c>
    </row>
    <row r="92" spans="11:17" x14ac:dyDescent="0.25">
      <c r="K92" s="202" t="s">
        <v>18</v>
      </c>
      <c r="L92" s="103" t="s">
        <v>130</v>
      </c>
      <c r="M92" s="87"/>
      <c r="N92" s="87"/>
      <c r="O92" s="87">
        <v>200000</v>
      </c>
      <c r="P92" s="87"/>
      <c r="Q92" s="87">
        <v>200000</v>
      </c>
    </row>
    <row r="93" spans="11:17" x14ac:dyDescent="0.25">
      <c r="K93" s="202" t="s">
        <v>18</v>
      </c>
      <c r="L93" s="103" t="s">
        <v>184</v>
      </c>
      <c r="M93" s="87"/>
      <c r="N93" s="87"/>
      <c r="O93" s="87"/>
      <c r="P93" s="87">
        <v>200000</v>
      </c>
      <c r="Q93" s="87">
        <v>200000</v>
      </c>
    </row>
    <row r="94" spans="11:17" x14ac:dyDescent="0.25">
      <c r="K94" s="201" t="s">
        <v>15</v>
      </c>
      <c r="L94" s="103" t="s">
        <v>29</v>
      </c>
      <c r="M94" s="87">
        <v>200000</v>
      </c>
      <c r="N94" s="87"/>
      <c r="O94" s="87"/>
      <c r="P94" s="87"/>
      <c r="Q94" s="87">
        <v>200000</v>
      </c>
    </row>
    <row r="95" spans="11:17" x14ac:dyDescent="0.25">
      <c r="K95" s="202" t="s">
        <v>15</v>
      </c>
      <c r="L95" s="103" t="s">
        <v>9</v>
      </c>
      <c r="M95" s="87">
        <v>200000</v>
      </c>
      <c r="N95" s="87"/>
      <c r="O95" s="87"/>
      <c r="P95" s="87"/>
      <c r="Q95" s="87">
        <v>200000</v>
      </c>
    </row>
    <row r="96" spans="11:17" x14ac:dyDescent="0.25">
      <c r="K96" s="202" t="s">
        <v>15</v>
      </c>
      <c r="L96" s="103" t="s">
        <v>130</v>
      </c>
      <c r="M96" s="87"/>
      <c r="N96" s="87"/>
      <c r="O96" s="87">
        <v>200000</v>
      </c>
      <c r="P96" s="87"/>
      <c r="Q96" s="87">
        <v>200000</v>
      </c>
    </row>
    <row r="97" spans="11:17" x14ac:dyDescent="0.25">
      <c r="K97" s="202" t="s">
        <v>15</v>
      </c>
      <c r="L97" s="103" t="s">
        <v>184</v>
      </c>
      <c r="M97" s="87"/>
      <c r="N97" s="87"/>
      <c r="O97" s="87"/>
      <c r="P97" s="87">
        <v>200000</v>
      </c>
      <c r="Q97" s="87">
        <v>200000</v>
      </c>
    </row>
    <row r="98" spans="11:17" x14ac:dyDescent="0.25">
      <c r="K98" s="201" t="s">
        <v>30</v>
      </c>
      <c r="L98" s="103" t="s">
        <v>29</v>
      </c>
      <c r="M98" s="87">
        <v>200000</v>
      </c>
      <c r="N98" s="87"/>
      <c r="O98" s="87"/>
      <c r="P98" s="87"/>
      <c r="Q98" s="87">
        <v>200000</v>
      </c>
    </row>
    <row r="99" spans="11:17" x14ac:dyDescent="0.25">
      <c r="K99" s="202" t="s">
        <v>30</v>
      </c>
      <c r="L99" s="103" t="s">
        <v>184</v>
      </c>
      <c r="M99" s="87"/>
      <c r="N99" s="87"/>
      <c r="O99" s="87"/>
      <c r="P99" s="87">
        <v>200000</v>
      </c>
      <c r="Q99" s="87">
        <v>200000</v>
      </c>
    </row>
    <row r="100" spans="11:17" x14ac:dyDescent="0.25">
      <c r="K100" s="201" t="s">
        <v>78</v>
      </c>
      <c r="L100" s="103" t="s">
        <v>77</v>
      </c>
      <c r="M100" s="87"/>
      <c r="N100" s="87">
        <v>120000</v>
      </c>
      <c r="O100" s="87"/>
      <c r="P100" s="87"/>
      <c r="Q100" s="87">
        <v>120000</v>
      </c>
    </row>
    <row r="101" spans="11:17" x14ac:dyDescent="0.25">
      <c r="K101" s="202" t="s">
        <v>78</v>
      </c>
      <c r="L101" s="103" t="s">
        <v>184</v>
      </c>
      <c r="M101" s="87"/>
      <c r="N101" s="87"/>
      <c r="O101" s="87"/>
      <c r="P101" s="87">
        <v>200000</v>
      </c>
      <c r="Q101" s="87">
        <v>200000</v>
      </c>
    </row>
    <row r="102" spans="11:17" x14ac:dyDescent="0.25">
      <c r="K102" s="202" t="s">
        <v>78</v>
      </c>
      <c r="L102" s="103" t="s">
        <v>185</v>
      </c>
      <c r="M102" s="87"/>
      <c r="N102" s="87"/>
      <c r="O102" s="87"/>
      <c r="P102" s="87">
        <v>200000</v>
      </c>
      <c r="Q102" s="87">
        <v>200000</v>
      </c>
    </row>
    <row r="103" spans="11:17" x14ac:dyDescent="0.25">
      <c r="K103" s="201" t="s">
        <v>33</v>
      </c>
      <c r="L103" s="103" t="s">
        <v>77</v>
      </c>
      <c r="M103" s="87"/>
      <c r="N103" s="87">
        <v>120000</v>
      </c>
      <c r="O103" s="87"/>
      <c r="P103" s="87"/>
      <c r="Q103" s="87">
        <v>120000</v>
      </c>
    </row>
    <row r="104" spans="11:17" x14ac:dyDescent="0.25">
      <c r="K104" s="202" t="s">
        <v>33</v>
      </c>
      <c r="L104" s="103" t="s">
        <v>9</v>
      </c>
      <c r="M104" s="87">
        <v>200000</v>
      </c>
      <c r="N104" s="87"/>
      <c r="O104" s="87"/>
      <c r="P104" s="87"/>
      <c r="Q104" s="87">
        <v>200000</v>
      </c>
    </row>
    <row r="105" spans="11:17" x14ac:dyDescent="0.25">
      <c r="K105" s="202" t="s">
        <v>33</v>
      </c>
      <c r="L105" s="103" t="s">
        <v>130</v>
      </c>
      <c r="M105" s="87"/>
      <c r="N105" s="87"/>
      <c r="O105" s="87">
        <v>200000</v>
      </c>
      <c r="P105" s="87"/>
      <c r="Q105" s="87">
        <v>200000</v>
      </c>
    </row>
    <row r="106" spans="11:17" x14ac:dyDescent="0.25">
      <c r="K106" s="202" t="s">
        <v>33</v>
      </c>
      <c r="L106" s="103" t="s">
        <v>184</v>
      </c>
      <c r="M106" s="87"/>
      <c r="N106" s="87"/>
      <c r="O106" s="87"/>
      <c r="P106" s="87">
        <v>200000</v>
      </c>
      <c r="Q106" s="87">
        <v>200000</v>
      </c>
    </row>
    <row r="107" spans="11:17" x14ac:dyDescent="0.25">
      <c r="K107" s="201" t="s">
        <v>32</v>
      </c>
      <c r="L107" s="103" t="s">
        <v>9</v>
      </c>
      <c r="M107" s="87">
        <v>280000</v>
      </c>
      <c r="N107" s="87"/>
      <c r="O107" s="87"/>
      <c r="P107" s="87"/>
      <c r="Q107" s="87">
        <v>280000</v>
      </c>
    </row>
    <row r="108" spans="11:17" x14ac:dyDescent="0.25">
      <c r="K108" s="202" t="s">
        <v>32</v>
      </c>
      <c r="L108" s="103" t="s">
        <v>184</v>
      </c>
      <c r="M108" s="87"/>
      <c r="N108" s="87"/>
      <c r="O108" s="87"/>
      <c r="P108" s="87">
        <v>200000</v>
      </c>
      <c r="Q108" s="87">
        <v>200000</v>
      </c>
    </row>
    <row r="109" spans="11:17" x14ac:dyDescent="0.25">
      <c r="K109" s="201" t="s">
        <v>66</v>
      </c>
      <c r="L109" s="103" t="s">
        <v>29</v>
      </c>
      <c r="M109" s="87">
        <v>200000</v>
      </c>
      <c r="N109" s="87"/>
      <c r="O109" s="87"/>
      <c r="P109" s="87"/>
      <c r="Q109" s="87">
        <v>200000</v>
      </c>
    </row>
    <row r="110" spans="11:17" x14ac:dyDescent="0.25">
      <c r="K110" s="202" t="s">
        <v>66</v>
      </c>
      <c r="L110" s="103" t="s">
        <v>184</v>
      </c>
      <c r="M110" s="87"/>
      <c r="N110" s="87"/>
      <c r="O110" s="87"/>
      <c r="P110" s="87">
        <v>200000</v>
      </c>
      <c r="Q110" s="87">
        <v>200000</v>
      </c>
    </row>
    <row r="111" spans="11:17" x14ac:dyDescent="0.25">
      <c r="K111" s="201" t="s">
        <v>28</v>
      </c>
      <c r="L111" s="103" t="s">
        <v>9</v>
      </c>
      <c r="M111" s="87">
        <v>200000</v>
      </c>
      <c r="N111" s="87"/>
      <c r="O111" s="87"/>
      <c r="P111" s="87"/>
      <c r="Q111" s="87">
        <v>200000</v>
      </c>
    </row>
    <row r="112" spans="11:17" x14ac:dyDescent="0.25">
      <c r="K112" s="202" t="s">
        <v>28</v>
      </c>
      <c r="L112" s="103" t="s">
        <v>184</v>
      </c>
      <c r="M112" s="87"/>
      <c r="N112" s="87"/>
      <c r="O112" s="87"/>
      <c r="P112" s="87">
        <v>200000</v>
      </c>
      <c r="Q112" s="87">
        <v>200000</v>
      </c>
    </row>
    <row r="113" spans="11:17" x14ac:dyDescent="0.25">
      <c r="K113" s="202" t="s">
        <v>28</v>
      </c>
      <c r="L113" s="103" t="s">
        <v>185</v>
      </c>
      <c r="M113" s="87"/>
      <c r="N113" s="87"/>
      <c r="O113" s="87"/>
      <c r="P113" s="87">
        <v>200000</v>
      </c>
      <c r="Q113" s="87">
        <v>200000</v>
      </c>
    </row>
    <row r="114" spans="11:17" x14ac:dyDescent="0.25">
      <c r="K114" s="201" t="s">
        <v>79</v>
      </c>
      <c r="L114" s="103" t="s">
        <v>77</v>
      </c>
      <c r="M114" s="87"/>
      <c r="N114" s="87">
        <v>100000</v>
      </c>
      <c r="O114" s="87"/>
      <c r="P114" s="87"/>
      <c r="Q114" s="87">
        <v>100000</v>
      </c>
    </row>
    <row r="115" spans="11:17" x14ac:dyDescent="0.25">
      <c r="K115" s="202" t="s">
        <v>79</v>
      </c>
      <c r="L115" s="103" t="s">
        <v>129</v>
      </c>
      <c r="M115" s="87"/>
      <c r="N115" s="87"/>
      <c r="O115" s="87">
        <v>200000</v>
      </c>
      <c r="P115" s="87"/>
      <c r="Q115" s="87">
        <v>200000</v>
      </c>
    </row>
    <row r="116" spans="11:17" x14ac:dyDescent="0.25">
      <c r="K116" s="202" t="s">
        <v>79</v>
      </c>
      <c r="L116" s="103" t="s">
        <v>184</v>
      </c>
      <c r="M116" s="87"/>
      <c r="N116" s="87"/>
      <c r="O116" s="87"/>
      <c r="P116" s="87">
        <v>200000</v>
      </c>
      <c r="Q116" s="87">
        <v>200000</v>
      </c>
    </row>
    <row r="117" spans="11:17" x14ac:dyDescent="0.25">
      <c r="K117" s="201" t="s">
        <v>55</v>
      </c>
      <c r="L117" s="103" t="s">
        <v>9</v>
      </c>
      <c r="M117" s="87">
        <v>200000</v>
      </c>
      <c r="N117" s="87"/>
      <c r="O117" s="87"/>
      <c r="P117" s="87"/>
      <c r="Q117" s="87">
        <v>200000</v>
      </c>
    </row>
    <row r="118" spans="11:17" x14ac:dyDescent="0.25">
      <c r="K118" s="202" t="s">
        <v>55</v>
      </c>
      <c r="L118" s="103" t="s">
        <v>130</v>
      </c>
      <c r="M118" s="87"/>
      <c r="N118" s="87"/>
      <c r="O118" s="87">
        <v>200000</v>
      </c>
      <c r="P118" s="87"/>
      <c r="Q118" s="87">
        <v>200000</v>
      </c>
    </row>
    <row r="119" spans="11:17" x14ac:dyDescent="0.25">
      <c r="K119" s="202" t="s">
        <v>55</v>
      </c>
      <c r="L119" s="103" t="s">
        <v>184</v>
      </c>
      <c r="M119" s="87"/>
      <c r="N119" s="87"/>
      <c r="O119" s="87"/>
      <c r="P119" s="87">
        <v>200000</v>
      </c>
      <c r="Q119" s="87">
        <v>200000</v>
      </c>
    </row>
    <row r="120" spans="11:17" x14ac:dyDescent="0.25">
      <c r="K120" s="160" t="s">
        <v>67</v>
      </c>
      <c r="L120" s="103" t="s">
        <v>29</v>
      </c>
      <c r="M120" s="87">
        <v>280000</v>
      </c>
      <c r="N120" s="87"/>
      <c r="O120" s="87"/>
      <c r="P120" s="87"/>
      <c r="Q120" s="87">
        <v>280000</v>
      </c>
    </row>
    <row r="121" spans="11:17" x14ac:dyDescent="0.25">
      <c r="K121" s="201" t="s">
        <v>52</v>
      </c>
      <c r="L121" s="103" t="s">
        <v>29</v>
      </c>
      <c r="M121" s="87">
        <v>200000</v>
      </c>
      <c r="N121" s="87"/>
      <c r="O121" s="87"/>
      <c r="P121" s="87"/>
      <c r="Q121" s="87">
        <v>200000</v>
      </c>
    </row>
    <row r="122" spans="11:17" x14ac:dyDescent="0.25">
      <c r="K122" s="202" t="s">
        <v>52</v>
      </c>
      <c r="L122" s="103" t="s">
        <v>9</v>
      </c>
      <c r="M122" s="87">
        <v>200000</v>
      </c>
      <c r="N122" s="87"/>
      <c r="O122" s="87"/>
      <c r="P122" s="87"/>
      <c r="Q122" s="87">
        <v>200000</v>
      </c>
    </row>
    <row r="123" spans="11:17" x14ac:dyDescent="0.25">
      <c r="K123" s="202" t="s">
        <v>52</v>
      </c>
      <c r="L123" s="103" t="s">
        <v>130</v>
      </c>
      <c r="M123" s="87"/>
      <c r="N123" s="87"/>
      <c r="O123" s="87">
        <v>200000</v>
      </c>
      <c r="P123" s="87"/>
      <c r="Q123" s="87">
        <v>200000</v>
      </c>
    </row>
    <row r="124" spans="11:17" x14ac:dyDescent="0.25">
      <c r="K124" s="202" t="s">
        <v>52</v>
      </c>
      <c r="L124" s="103" t="s">
        <v>184</v>
      </c>
      <c r="M124" s="87"/>
      <c r="N124" s="87"/>
      <c r="O124" s="87"/>
      <c r="P124" s="87">
        <v>200000</v>
      </c>
      <c r="Q124" s="87">
        <v>200000</v>
      </c>
    </row>
    <row r="125" spans="11:17" x14ac:dyDescent="0.25">
      <c r="K125" s="201" t="s">
        <v>5</v>
      </c>
      <c r="L125" s="103" t="s">
        <v>9</v>
      </c>
      <c r="M125" s="87">
        <v>200000</v>
      </c>
      <c r="N125" s="87"/>
      <c r="O125" s="87"/>
      <c r="P125" s="87"/>
      <c r="Q125" s="87">
        <v>200000</v>
      </c>
    </row>
    <row r="126" spans="11:17" x14ac:dyDescent="0.25">
      <c r="K126" s="202" t="s">
        <v>5</v>
      </c>
      <c r="L126" s="103" t="s">
        <v>130</v>
      </c>
      <c r="M126" s="87"/>
      <c r="N126" s="87"/>
      <c r="O126" s="87">
        <v>200000</v>
      </c>
      <c r="P126" s="87"/>
      <c r="Q126" s="87">
        <v>200000</v>
      </c>
    </row>
    <row r="127" spans="11:17" x14ac:dyDescent="0.25">
      <c r="K127" s="202" t="s">
        <v>5</v>
      </c>
      <c r="L127" s="103" t="s">
        <v>184</v>
      </c>
      <c r="M127" s="87"/>
      <c r="N127" s="87"/>
      <c r="O127" s="87"/>
      <c r="P127" s="87">
        <v>200000</v>
      </c>
      <c r="Q127" s="87">
        <v>200000</v>
      </c>
    </row>
    <row r="128" spans="11:17" x14ac:dyDescent="0.25">
      <c r="K128" s="160" t="s">
        <v>68</v>
      </c>
      <c r="L128" s="103" t="s">
        <v>29</v>
      </c>
      <c r="M128" s="87">
        <v>200000</v>
      </c>
      <c r="N128" s="87"/>
      <c r="O128" s="87"/>
      <c r="P128" s="87"/>
      <c r="Q128" s="87">
        <v>200000</v>
      </c>
    </row>
    <row r="129" spans="11:17" x14ac:dyDescent="0.25">
      <c r="K129" s="200" t="s">
        <v>73</v>
      </c>
      <c r="L129" s="207"/>
      <c r="M129" s="88">
        <v>9560000</v>
      </c>
      <c r="N129" s="88">
        <v>340000</v>
      </c>
      <c r="O129" s="88">
        <v>6500000</v>
      </c>
      <c r="P129" s="88">
        <v>8500000</v>
      </c>
      <c r="Q129" s="88">
        <v>24900000</v>
      </c>
    </row>
  </sheetData>
  <mergeCells count="45">
    <mergeCell ref="K117:K119"/>
    <mergeCell ref="K121:K124"/>
    <mergeCell ref="K125:K127"/>
    <mergeCell ref="K129:L129"/>
    <mergeCell ref="K103:K106"/>
    <mergeCell ref="K107:K108"/>
    <mergeCell ref="K109:K110"/>
    <mergeCell ref="K111:K113"/>
    <mergeCell ref="K114:K116"/>
    <mergeCell ref="K44:K46"/>
    <mergeCell ref="K47:K49"/>
    <mergeCell ref="K50:K52"/>
    <mergeCell ref="K53:K55"/>
    <mergeCell ref="K100:K102"/>
    <mergeCell ref="K9:K11"/>
    <mergeCell ref="K12:K14"/>
    <mergeCell ref="K15:K17"/>
    <mergeCell ref="K18:K19"/>
    <mergeCell ref="K41:K43"/>
    <mergeCell ref="K64:K67"/>
    <mergeCell ref="B4:B5"/>
    <mergeCell ref="C4:C5"/>
    <mergeCell ref="D4:D5"/>
    <mergeCell ref="E4:E5"/>
    <mergeCell ref="K33:K36"/>
    <mergeCell ref="K37:K40"/>
    <mergeCell ref="K56:K58"/>
    <mergeCell ref="K59:K60"/>
    <mergeCell ref="K61:K63"/>
    <mergeCell ref="K20:K21"/>
    <mergeCell ref="K22:K23"/>
    <mergeCell ref="K24:K26"/>
    <mergeCell ref="K27:K29"/>
    <mergeCell ref="K30:K32"/>
    <mergeCell ref="K5:K8"/>
    <mergeCell ref="K84:K86"/>
    <mergeCell ref="K87:K89"/>
    <mergeCell ref="K90:K93"/>
    <mergeCell ref="K94:K97"/>
    <mergeCell ref="K98:K99"/>
    <mergeCell ref="K68:K70"/>
    <mergeCell ref="K71:K73"/>
    <mergeCell ref="K74:K76"/>
    <mergeCell ref="K77:K79"/>
    <mergeCell ref="K80:K83"/>
  </mergeCells>
  <pageMargins left="0.7" right="0.7" top="0.75" bottom="0.75" header="0.3" footer="0.3"/>
  <pageSetup orientation="portrait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F2:L27"/>
  <sheetViews>
    <sheetView topLeftCell="C1" workbookViewId="0">
      <selection activeCell="L9" sqref="L9"/>
    </sheetView>
  </sheetViews>
  <sheetFormatPr defaultRowHeight="15" x14ac:dyDescent="0.25"/>
  <cols>
    <col min="6" max="6" width="9.7109375" bestFit="1" customWidth="1"/>
    <col min="7" max="7" width="25.85546875" bestFit="1" customWidth="1"/>
    <col min="8" max="8" width="11" bestFit="1" customWidth="1"/>
    <col min="9" max="9" width="4" bestFit="1" customWidth="1"/>
    <col min="10" max="10" width="8.85546875" bestFit="1" customWidth="1"/>
    <col min="11" max="11" width="14.5703125" bestFit="1" customWidth="1"/>
    <col min="12" max="12" width="46.7109375" bestFit="1" customWidth="1"/>
  </cols>
  <sheetData>
    <row r="2" spans="6:12" x14ac:dyDescent="0.25">
      <c r="F2" s="21" t="s">
        <v>44</v>
      </c>
      <c r="G2" s="21" t="s">
        <v>43</v>
      </c>
      <c r="H2" s="21" t="s">
        <v>42</v>
      </c>
      <c r="I2" s="21" t="s">
        <v>41</v>
      </c>
      <c r="J2" s="21" t="s">
        <v>40</v>
      </c>
      <c r="K2" s="21" t="s">
        <v>39</v>
      </c>
      <c r="L2" s="21" t="s">
        <v>38</v>
      </c>
    </row>
    <row r="3" spans="6:12" x14ac:dyDescent="0.25">
      <c r="F3" s="3">
        <v>43878</v>
      </c>
      <c r="G3" t="s">
        <v>3</v>
      </c>
      <c r="H3" t="s">
        <v>30</v>
      </c>
      <c r="J3" t="s">
        <v>1</v>
      </c>
      <c r="K3">
        <v>200000</v>
      </c>
      <c r="L3" t="s">
        <v>29</v>
      </c>
    </row>
    <row r="4" spans="6:12" x14ac:dyDescent="0.25">
      <c r="F4" s="3">
        <v>43878</v>
      </c>
      <c r="G4" t="s">
        <v>11</v>
      </c>
      <c r="H4" t="s">
        <v>31</v>
      </c>
      <c r="J4" t="s">
        <v>1</v>
      </c>
      <c r="K4">
        <v>200000</v>
      </c>
      <c r="L4" t="s">
        <v>29</v>
      </c>
    </row>
    <row r="5" spans="6:12" x14ac:dyDescent="0.25">
      <c r="F5" s="3">
        <v>43878</v>
      </c>
      <c r="G5" t="s">
        <v>11</v>
      </c>
      <c r="H5" t="s">
        <v>23</v>
      </c>
      <c r="J5" t="s">
        <v>1</v>
      </c>
      <c r="K5">
        <v>200000</v>
      </c>
      <c r="L5" t="s">
        <v>29</v>
      </c>
    </row>
    <row r="6" spans="6:12" x14ac:dyDescent="0.25">
      <c r="F6" s="3">
        <v>43878</v>
      </c>
      <c r="G6" t="s">
        <v>11</v>
      </c>
      <c r="H6" t="s">
        <v>18</v>
      </c>
      <c r="J6" t="s">
        <v>1</v>
      </c>
      <c r="K6">
        <v>200000</v>
      </c>
      <c r="L6" t="s">
        <v>29</v>
      </c>
    </row>
    <row r="7" spans="6:12" x14ac:dyDescent="0.25">
      <c r="F7" s="3">
        <v>43878</v>
      </c>
      <c r="G7" t="s">
        <v>11</v>
      </c>
      <c r="H7" t="s">
        <v>15</v>
      </c>
      <c r="J7" t="s">
        <v>1</v>
      </c>
      <c r="K7">
        <v>200000</v>
      </c>
      <c r="L7" t="s">
        <v>29</v>
      </c>
    </row>
    <row r="8" spans="6:12" x14ac:dyDescent="0.25">
      <c r="F8" s="3">
        <v>43878</v>
      </c>
      <c r="G8" t="s">
        <v>11</v>
      </c>
      <c r="H8" t="s">
        <v>14</v>
      </c>
      <c r="J8" t="s">
        <v>1</v>
      </c>
      <c r="K8">
        <v>200000</v>
      </c>
      <c r="L8" t="s">
        <v>29</v>
      </c>
    </row>
    <row r="9" spans="6:12" x14ac:dyDescent="0.25">
      <c r="F9" s="3">
        <v>43878</v>
      </c>
      <c r="G9" t="s">
        <v>10</v>
      </c>
      <c r="H9" t="s">
        <v>56</v>
      </c>
      <c r="J9" t="s">
        <v>1</v>
      </c>
      <c r="K9">
        <v>200000</v>
      </c>
      <c r="L9" t="s">
        <v>9</v>
      </c>
    </row>
    <row r="10" spans="6:12" x14ac:dyDescent="0.25">
      <c r="F10" s="3">
        <v>43878</v>
      </c>
      <c r="G10" t="s">
        <v>11</v>
      </c>
      <c r="H10" t="s">
        <v>55</v>
      </c>
      <c r="J10" t="s">
        <v>1</v>
      </c>
      <c r="K10">
        <v>200000</v>
      </c>
      <c r="L10" t="s">
        <v>9</v>
      </c>
    </row>
    <row r="11" spans="6:12" x14ac:dyDescent="0.25">
      <c r="F11" s="3">
        <v>43878</v>
      </c>
      <c r="G11" t="s">
        <v>3</v>
      </c>
      <c r="H11" t="s">
        <v>5</v>
      </c>
      <c r="J11" t="s">
        <v>1</v>
      </c>
      <c r="K11">
        <v>200000</v>
      </c>
      <c r="L11" t="s">
        <v>9</v>
      </c>
    </row>
    <row r="12" spans="6:12" x14ac:dyDescent="0.25">
      <c r="F12" s="3">
        <v>43878</v>
      </c>
      <c r="G12" t="s">
        <v>3</v>
      </c>
      <c r="H12" t="s">
        <v>4</v>
      </c>
      <c r="J12" t="s">
        <v>1</v>
      </c>
      <c r="K12">
        <v>200000</v>
      </c>
      <c r="L12" t="s">
        <v>9</v>
      </c>
    </row>
    <row r="13" spans="6:12" x14ac:dyDescent="0.25">
      <c r="F13" s="3">
        <v>43878</v>
      </c>
      <c r="G13" t="s">
        <v>3</v>
      </c>
      <c r="H13" t="s">
        <v>2</v>
      </c>
      <c r="J13" t="s">
        <v>1</v>
      </c>
      <c r="K13">
        <v>200000</v>
      </c>
      <c r="L13" t="s">
        <v>9</v>
      </c>
    </row>
    <row r="14" spans="6:12" x14ac:dyDescent="0.25">
      <c r="F14" s="3">
        <v>43878</v>
      </c>
      <c r="G14" t="s">
        <v>11</v>
      </c>
      <c r="H14" t="s">
        <v>53</v>
      </c>
      <c r="J14" t="s">
        <v>1</v>
      </c>
      <c r="K14">
        <v>200000</v>
      </c>
      <c r="L14" t="s">
        <v>9</v>
      </c>
    </row>
    <row r="15" spans="6:12" x14ac:dyDescent="0.25">
      <c r="F15" s="3">
        <v>43878</v>
      </c>
      <c r="G15" t="s">
        <v>10</v>
      </c>
      <c r="H15" t="s">
        <v>52</v>
      </c>
      <c r="J15" t="s">
        <v>1</v>
      </c>
      <c r="K15">
        <v>200000</v>
      </c>
      <c r="L15" t="s">
        <v>9</v>
      </c>
    </row>
    <row r="16" spans="6:12" x14ac:dyDescent="0.25">
      <c r="F16" s="3">
        <v>43878</v>
      </c>
      <c r="G16" t="s">
        <v>10</v>
      </c>
      <c r="H16" t="s">
        <v>50</v>
      </c>
      <c r="J16" t="s">
        <v>1</v>
      </c>
      <c r="K16">
        <v>200000</v>
      </c>
      <c r="L16" t="s">
        <v>9</v>
      </c>
    </row>
    <row r="17" spans="6:12" x14ac:dyDescent="0.25">
      <c r="F17" s="3">
        <v>43878</v>
      </c>
      <c r="G17" t="s">
        <v>3</v>
      </c>
      <c r="H17" t="s">
        <v>71</v>
      </c>
      <c r="J17" t="s">
        <v>1</v>
      </c>
      <c r="K17">
        <v>200000</v>
      </c>
      <c r="L17" t="s">
        <v>29</v>
      </c>
    </row>
    <row r="18" spans="6:12" x14ac:dyDescent="0.25">
      <c r="F18" s="3">
        <v>43878</v>
      </c>
      <c r="G18" t="s">
        <v>3</v>
      </c>
      <c r="H18" t="s">
        <v>70</v>
      </c>
      <c r="J18" t="s">
        <v>1</v>
      </c>
      <c r="K18">
        <v>200000</v>
      </c>
      <c r="L18" t="s">
        <v>29</v>
      </c>
    </row>
    <row r="19" spans="6:12" x14ac:dyDescent="0.25">
      <c r="F19" s="3">
        <v>43878</v>
      </c>
      <c r="G19" t="s">
        <v>3</v>
      </c>
      <c r="H19" t="s">
        <v>68</v>
      </c>
      <c r="J19" t="s">
        <v>1</v>
      </c>
      <c r="K19">
        <v>200000</v>
      </c>
      <c r="L19" t="s">
        <v>29</v>
      </c>
    </row>
    <row r="20" spans="6:12" x14ac:dyDescent="0.25">
      <c r="F20" s="3">
        <v>43878</v>
      </c>
      <c r="G20" t="s">
        <v>3</v>
      </c>
      <c r="H20" t="s">
        <v>66</v>
      </c>
      <c r="J20" t="s">
        <v>1</v>
      </c>
      <c r="K20">
        <v>200000</v>
      </c>
      <c r="L20" t="s">
        <v>29</v>
      </c>
    </row>
    <row r="21" spans="6:12" x14ac:dyDescent="0.25">
      <c r="F21" s="3">
        <v>43878</v>
      </c>
      <c r="G21" t="s">
        <v>11</v>
      </c>
      <c r="H21" t="s">
        <v>49</v>
      </c>
      <c r="J21" t="s">
        <v>1</v>
      </c>
      <c r="K21">
        <v>200000</v>
      </c>
      <c r="L21" t="s">
        <v>29</v>
      </c>
    </row>
    <row r="22" spans="6:12" x14ac:dyDescent="0.25">
      <c r="F22" s="3">
        <v>43878</v>
      </c>
      <c r="G22" t="s">
        <v>10</v>
      </c>
      <c r="H22" t="s">
        <v>52</v>
      </c>
      <c r="J22" t="s">
        <v>1</v>
      </c>
      <c r="K22">
        <v>200000</v>
      </c>
      <c r="L22" t="s">
        <v>29</v>
      </c>
    </row>
    <row r="23" spans="6:12" x14ac:dyDescent="0.25">
      <c r="F23" s="3">
        <v>43878</v>
      </c>
      <c r="G23" t="s">
        <v>10</v>
      </c>
      <c r="H23" t="s">
        <v>47</v>
      </c>
      <c r="J23" t="s">
        <v>1</v>
      </c>
      <c r="K23">
        <v>200000</v>
      </c>
      <c r="L23" t="s">
        <v>29</v>
      </c>
    </row>
    <row r="24" spans="6:12" x14ac:dyDescent="0.25">
      <c r="F24" s="3">
        <v>43878</v>
      </c>
      <c r="G24" t="s">
        <v>10</v>
      </c>
      <c r="H24" t="s">
        <v>69</v>
      </c>
      <c r="J24" t="s">
        <v>1</v>
      </c>
      <c r="K24">
        <v>200000</v>
      </c>
      <c r="L24" t="s">
        <v>29</v>
      </c>
    </row>
    <row r="25" spans="6:12" x14ac:dyDescent="0.25">
      <c r="F25" s="3">
        <v>43878</v>
      </c>
      <c r="G25" t="s">
        <v>10</v>
      </c>
      <c r="H25" t="s">
        <v>34</v>
      </c>
      <c r="J25" t="s">
        <v>1</v>
      </c>
      <c r="K25">
        <v>200000</v>
      </c>
      <c r="L25" t="s">
        <v>29</v>
      </c>
    </row>
    <row r="26" spans="6:12" x14ac:dyDescent="0.25">
      <c r="F26" s="3">
        <v>43878</v>
      </c>
      <c r="G26" t="s">
        <v>10</v>
      </c>
      <c r="H26" t="s">
        <v>48</v>
      </c>
      <c r="J26" t="s">
        <v>1</v>
      </c>
      <c r="K26">
        <v>200000</v>
      </c>
      <c r="L26" t="s">
        <v>0</v>
      </c>
    </row>
    <row r="27" spans="6:12" x14ac:dyDescent="0.25">
      <c r="F27" s="3">
        <v>43878</v>
      </c>
      <c r="G27" t="s">
        <v>10</v>
      </c>
      <c r="H27" t="s">
        <v>47</v>
      </c>
      <c r="J27" t="s">
        <v>1</v>
      </c>
      <c r="K27">
        <v>200000</v>
      </c>
      <c r="L27" t="s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DES 19</vt:lpstr>
      <vt:lpstr>APR 20</vt:lpstr>
      <vt:lpstr>JUN 20</vt:lpstr>
      <vt:lpstr>AUG 20</vt:lpstr>
      <vt:lpstr>PM &amp; KIR AUG 20</vt:lpstr>
      <vt:lpstr>Sheet3</vt:lpstr>
      <vt:lpstr>DETAIL PORTAL</vt:lpstr>
      <vt:lpstr>PIVOT REPORT</vt:lpstr>
      <vt:lpstr>Sheet1</vt:lpstr>
      <vt:lpstr>Sheet2</vt:lpstr>
    </vt:vector>
  </TitlesOfParts>
  <Company>Freeport-McMoRan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Pondayar, Fransiskus</dc:creator>
  <cp:lastModifiedBy>Pondayar, Fransiskus</cp:lastModifiedBy>
  <dcterms:created xsi:type="dcterms:W3CDTF">2020-02-18T07:03:41Z</dcterms:created>
  <dcterms:modified xsi:type="dcterms:W3CDTF">2020-08-21T00:27:57Z</dcterms:modified>
</cp:coreProperties>
</file>